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colors2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8680" yWindow="-120" windowWidth="29040" windowHeight="17640" tabRatio="906" activeTab="4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75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externalReferences>
    <externalReference r:id="rId14"/>
    <externalReference r:id="rId15"/>
  </externalReferences>
  <definedNames>
    <definedName name="_AMO_UniqueIdentifier" localSheetId="4" hidden="1">"'5f6d4ffb-f196-4280-b481-5dfc6b4406a2'"</definedName>
    <definedName name="_AMO_UniqueIdentifier" hidden="1">"'05c6c705-77f1-4b9b-b9f0-8c639b33b7ee'"</definedName>
    <definedName name="_xlnm.Print_Area" localSheetId="7">'Efnahagur - ár'!$A$1:$F$22</definedName>
    <definedName name="_xlnm.Print_Area" localSheetId="8">'Efnahagur - ársfj'!$A$1:$J$22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ár'!$A$1:$F$26</definedName>
    <definedName name="_xlnm.Print_Area" localSheetId="10">'Kennitölur - ársfj'!$A$1:$J$25</definedName>
    <definedName name="_xlnm.Print_Area" localSheetId="4">'Landsbankinn í hnotskurn'!$A$1:$L$67</definedName>
    <definedName name="_xlnm.Print_Area" localSheetId="12">'Lykiltölur og hlutföll'!$A$1:$H$27</definedName>
    <definedName name="_xlnm.Print_Area" localSheetId="5">'Rekstur - ár'!$A$1:$F$23</definedName>
    <definedName name="_xlnm.Print_Area" localSheetId="6">'Rekstur - ársf'!$A$1:$J$24</definedName>
    <definedName name="_xlnm.Print_Area" localSheetId="11">Starfsþættir!$A$1:$H$19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3" i="75" l="1"/>
  <c r="K23" i="75"/>
  <c r="L22" i="75"/>
  <c r="K22" i="75"/>
  <c r="L15" i="75"/>
  <c r="K15" i="75"/>
  <c r="L14" i="75"/>
  <c r="K14" i="75"/>
  <c r="L13" i="75"/>
  <c r="K13" i="75"/>
  <c r="L12" i="75"/>
  <c r="K12" i="75"/>
  <c r="L11" i="75"/>
  <c r="K11" i="75"/>
  <c r="L10" i="75"/>
  <c r="K10" i="75"/>
  <c r="L9" i="75"/>
  <c r="K9" i="75"/>
  <c r="L8" i="75"/>
  <c r="K8" i="75"/>
  <c r="L7" i="75"/>
  <c r="K7" i="75"/>
  <c r="L6" i="75"/>
  <c r="K6" i="75"/>
  <c r="C10" i="24" l="1"/>
  <c r="D10" i="24"/>
  <c r="E10" i="24"/>
  <c r="C19" i="24"/>
  <c r="D19" i="24"/>
  <c r="E19" i="24"/>
  <c r="C7" i="23"/>
  <c r="C8" i="23" s="1"/>
  <c r="D7" i="23"/>
  <c r="D8" i="23" s="1"/>
  <c r="E7" i="23"/>
  <c r="E8" i="23" s="1"/>
  <c r="F7" i="23"/>
  <c r="F8" i="23" s="1"/>
  <c r="F11" i="23"/>
  <c r="F13" i="23" s="1"/>
  <c r="C13" i="23"/>
  <c r="D13" i="23"/>
  <c r="E13" i="23"/>
  <c r="D15" i="23" l="1"/>
  <c r="D18" i="23" s="1"/>
  <c r="D21" i="23" s="1"/>
  <c r="F15" i="23"/>
  <c r="E15" i="23"/>
  <c r="E18" i="23" s="1"/>
  <c r="E21" i="23" s="1"/>
  <c r="C15" i="23"/>
  <c r="C18" i="23" s="1"/>
  <c r="C21" i="23" s="1"/>
  <c r="B13" i="23"/>
  <c r="B8" i="23"/>
  <c r="B19" i="24"/>
  <c r="B10" i="24"/>
  <c r="B15" i="23" l="1"/>
  <c r="B18" i="23" s="1"/>
  <c r="B21" i="23" s="1"/>
</calcChain>
</file>

<file path=xl/sharedStrings.xml><?xml version="1.0" encoding="utf-8"?>
<sst xmlns="http://schemas.openxmlformats.org/spreadsheetml/2006/main" count="310" uniqueCount="192">
  <si>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</si>
  <si>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</si>
  <si>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</si>
  <si>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</si>
  <si>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</si>
  <si>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</si>
  <si>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</si>
  <si>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</si>
  <si>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>Hagnaður af aflagðri starfsemi, að frádregnum skatti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</si>
  <si>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</si>
  <si>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</si>
  <si>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</si>
  <si>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</si>
  <si>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</si>
  <si>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</si>
  <si>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</si>
  <si>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</si>
  <si>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</si>
  <si>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</si>
  <si>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</si>
  <si>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</si>
  <si>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</si>
  <si>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</si>
  <si>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</si>
  <si>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</si>
  <si>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</si>
  <si>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</si>
  <si>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</si>
  <si>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</si>
  <si>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</si>
  <si>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</si>
  <si>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</si>
  <si>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</si>
  <si>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</si>
  <si>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</si>
  <si>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</si>
  <si>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</si>
  <si>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</si>
  <si>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</si>
  <si>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Jöfnunar-</t>
  </si>
  <si>
    <t>færslur</t>
  </si>
  <si>
    <t>Einstaklings-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</si>
  <si>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</si>
  <si>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</si>
  <si>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</si>
  <si>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</si>
  <si>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</si>
  <si>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</si>
  <si>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</si>
  <si>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</si>
  <si>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</si>
  <si>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</si>
  <si>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</si>
  <si>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Aðrar rekstrartekjur og gjöld</t>
  </si>
  <si>
    <t>Efnahagur - ársfjórðungar</t>
  </si>
  <si>
    <t>Arðsemi heildareigna eftir skatta*</t>
  </si>
  <si>
    <t>Arðsemi eigin fjár fyrir skatta*</t>
  </si>
  <si>
    <t>Hagnaður (tap) fyrir skatta</t>
  </si>
  <si>
    <t>Hagnaður (tap) tímabilsins</t>
  </si>
  <si>
    <t>Hagnaður (tap) tímabilsins af áframhaldandi starfsemi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</si>
  <si>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</si>
  <si>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</si>
  <si>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</si>
  <si>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</si>
  <si>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</si>
  <si>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</si>
  <si>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</si>
  <si>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</si>
  <si>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</si>
  <si>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</si>
  <si>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Fjöldi útibúa</t>
  </si>
  <si>
    <t>Starfsmannafjöldi</t>
  </si>
  <si>
    <t>Fjármögnun</t>
  </si>
  <si>
    <t>Útlán og aðrar fyrirgreiðslur eftir atvinnugreinum</t>
  </si>
  <si>
    <t xml:space="preserve">Eiginfjárhlutfall </t>
  </si>
  <si>
    <t>*Arðsemi heildareigna eftir skatta = hagnaður eftir skatta / meðalstöðu heildareigna</t>
  </si>
  <si>
    <t>Lykiltölur og hlutföll</t>
  </si>
  <si>
    <t>Skilgreining</t>
  </si>
  <si>
    <t xml:space="preserve">Hlutfall útlána til viðskiptamanna af innlánum </t>
  </si>
  <si>
    <t xml:space="preserve">Útlán og kröfur á viðskiptavini/ innlán frá viðskiptavinum </t>
  </si>
  <si>
    <t xml:space="preserve">Hlutfall innlána af heildareignum </t>
  </si>
  <si>
    <t xml:space="preserve">Innlán frá viðskiptavinum/ eignir alls 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</si>
  <si>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</si>
  <si>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</si>
  <si>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</si>
  <si>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</si>
  <si>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Bókfært eigið fé - frádráttarliðir (óefnislegar eignir, frestuð skattinneign)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</si>
  <si>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</si>
  <si>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</si>
  <si>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</si>
  <si>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</si>
  <si>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2017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</si>
  <si>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</si>
  <si>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</si>
  <si>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</si>
  <si>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</si>
  <si>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</si>
  <si>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</si>
  <si>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2018</t>
  </si>
  <si>
    <t>Arðsemi eigna</t>
  </si>
  <si>
    <t>F2 2019</t>
  </si>
  <si>
    <t>F3 2019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</si>
  <si>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</si>
  <si>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</si>
  <si>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</si>
  <si>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</si>
  <si>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</si>
  <si>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F4 2019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</si>
  <si>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</si>
  <si>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</si>
  <si>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</si>
  <si>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</si>
  <si>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</si>
  <si>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Lausafjárforði / Max (25% útflæði; útflæði - innflæði)</t>
  </si>
  <si>
    <t>Aðrar rekstrartekjur og (gjöld)</t>
  </si>
  <si>
    <t>Skattur á heildarskuldir fjármálafyrirtækja</t>
  </si>
  <si>
    <t>Tekjuskattur</t>
  </si>
  <si>
    <t>Rekstrargjöld samtals</t>
  </si>
  <si>
    <t>.</t>
  </si>
  <si>
    <t>F1 2020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</si>
  <si>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</si>
  <si>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</si>
  <si>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</si>
  <si>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</si>
  <si>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</si>
  <si>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</si>
  <si>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Hagnaður (tap) eftir skatta</t>
  </si>
  <si>
    <t>Víkjandi lántaka</t>
  </si>
  <si>
    <t>F2 2020</t>
  </si>
  <si>
    <t>F3 2020</t>
  </si>
  <si>
    <t>31. desember 2020</t>
  </si>
  <si>
    <t>2020</t>
  </si>
  <si>
    <t>F4 2020</t>
  </si>
  <si>
    <t>31.12.2020</t>
  </si>
  <si>
    <t>Hagnaður fyrir skatta</t>
  </si>
  <si>
    <t>Kostnaður sem hlutfall af tekjum (K/T)</t>
  </si>
  <si>
    <t>Vaxtamunur í hlutfalli af meðalstöðu heildareigna</t>
  </si>
  <si>
    <t>**Kostnaður sem hlutfall af tekjum (K/T) = rekstrargjöld alls að frátalinni gjaldfærslu vegna hlutabréfatengdra launaliða / (hreinar rekstrartekjur - virðisbreytingar útlána )</t>
  </si>
  <si>
    <t>Kostnaður sem hlutfall af tekjum (K/T)**</t>
  </si>
  <si>
    <t>(Vaxtatekjur - vaxtagjöld) / meðalstöðu heildareigna</t>
  </si>
  <si>
    <t>Ársverk í árslok</t>
  </si>
  <si>
    <t>Hagnaður ársins</t>
  </si>
  <si>
    <t>Hagnaður ársins af áframhaldandi starfsemi</t>
  </si>
  <si>
    <t>Ársverk í lok árshluta</t>
  </si>
  <si>
    <t>22. júlí 2021</t>
  </si>
  <si>
    <t>28. október 2021</t>
  </si>
  <si>
    <t>Uppgjör 3F 2021</t>
  </si>
  <si>
    <t>Ársuppgjör 2021</t>
  </si>
  <si>
    <t>3. febrúar 2022</t>
  </si>
  <si>
    <t>31.12.2016</t>
  </si>
  <si>
    <t>31.12.2017</t>
  </si>
  <si>
    <t>31.12.2018</t>
  </si>
  <si>
    <t>31.12.2019</t>
  </si>
  <si>
    <t>30.9.2020</t>
  </si>
  <si>
    <t>30.6.2020</t>
  </si>
  <si>
    <t>31.3.2020</t>
  </si>
  <si>
    <t>30.9.2019</t>
  </si>
  <si>
    <t>30.6.2019</t>
  </si>
  <si>
    <t>31.3.2021</t>
  </si>
  <si>
    <t>F1 2021</t>
  </si>
  <si>
    <t xml:space="preserve"> Uppgjör 1H 2021</t>
  </si>
  <si>
    <t>Laun og launatengd gjöld</t>
  </si>
  <si>
    <t>Annar rekstrarkostnaður</t>
  </si>
  <si>
    <t>Skuldir við lánastofnanir og Seðlabanka</t>
  </si>
  <si>
    <t>Skuldir vegna eigna í sölumeðferð</t>
  </si>
  <si>
    <t>Sjóður og innstæður í Seðlabanka</t>
  </si>
  <si>
    <t>Rekstrarkostnaður í hlutfalli af meðalstöðu heildareigna</t>
  </si>
  <si>
    <t>Aðrir starfsþættir</t>
  </si>
  <si>
    <t>Hrein virðisbreyting</t>
  </si>
  <si>
    <t>Rekstrartekjur (gjöld) samtals</t>
  </si>
  <si>
    <t>Úthlutaður kostnaður</t>
  </si>
  <si>
    <t>Eignir samtals</t>
  </si>
  <si>
    <t>Skuldir samtals</t>
  </si>
  <si>
    <t>Hagnaður fyrir skatta - skattur á heildarskuldir fjármálafyrirtækja / meðalstaða eigin fjár á tímabilinu</t>
  </si>
  <si>
    <t>Hagnaður / meðalstaða eigin fjár á tímabilinu</t>
  </si>
  <si>
    <t>Hagnaður eftir skatta / meðalstaða eigna á tímabilinu</t>
  </si>
  <si>
    <t xml:space="preserve">Hagnaður tímabilsins sem tilheyrir hluthöfum/ veginn meðalfjöldi útistandandi hluta </t>
  </si>
  <si>
    <t>Fjöldi stöðugilda í lok tímabils</t>
  </si>
  <si>
    <t>Ársverk í lok tímabils</t>
  </si>
  <si>
    <t>F2 2021</t>
  </si>
  <si>
    <t>30.6.2021</t>
  </si>
  <si>
    <t>Starfsþættir - 1.1. - 30.6.2021</t>
  </si>
  <si>
    <t>-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</si>
  <si>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</si>
  <si>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</si>
  <si>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</si>
  <si>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</si>
  <si>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</si>
  <si>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</si>
  <si>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Markaðir</t>
  </si>
  <si>
    <t>Fjárstýring</t>
  </si>
  <si>
    <t>Heildarkrafa um eiginfjárgrunn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</si>
</sst>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7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1"/>
      <color theme="4"/>
      <name val="Arial"/>
      <family val="2"/>
    </font>
    <font>
      <sz val="11"/>
      <color theme="4"/>
      <name val="Arial"/>
      <family val="2"/>
      <scheme val="minor"/>
    </font>
    <font>
      <sz val="12"/>
      <color theme="4"/>
      <name val="Arial"/>
      <family val="2"/>
    </font>
    <font>
      <b/>
      <sz val="14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9"/>
      <color theme="4"/>
      <name val="Arial"/>
      <family val="2"/>
    </font>
    <font>
      <b/>
      <sz val="14"/>
      <color theme="4"/>
      <name val="Lais"/>
      <family val="3"/>
    </font>
    <font>
      <b/>
      <sz val="11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97AC"/>
      </right>
      <top/>
      <bottom/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/>
      <top style="thick">
        <color theme="8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</borders>
  <cellStyleXfs count="130">
    <xf numFmtId="0" fontId="0" fillId="0" borderId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83">
    <xf numFmtId="0" fontId="0" fillId="0" borderId="0" xfId="0"/>
    <xf numFmtId="0" fontId="0" fillId="2" borderId="0" xfId="0" applyFill="1"/>
    <xf numFmtId="0" fontId="34" fillId="2" borderId="0" xfId="0" applyFont="1" applyFill="1" applyBorder="1" applyAlignment="1">
      <alignment horizontal="left" vertical="center" wrapText="1" readingOrder="1"/>
    </xf>
    <xf numFmtId="0" fontId="29" fillId="2" borderId="0" xfId="0" applyFont="1" applyFill="1"/>
    <xf numFmtId="0" fontId="30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35" fillId="2" borderId="0" xfId="0" applyFont="1" applyFill="1"/>
    <xf numFmtId="0" fontId="0" fillId="2" borderId="0" xfId="0" applyFill="1" applyBorder="1"/>
    <xf numFmtId="0" fontId="38" fillId="2" borderId="0" xfId="0" applyFont="1" applyFill="1"/>
    <xf numFmtId="0" fontId="35" fillId="2" borderId="0" xfId="0" quotePrefix="1" applyFont="1" applyFill="1"/>
    <xf numFmtId="0" fontId="39" fillId="2" borderId="0" xfId="39" applyFont="1" applyFill="1"/>
    <xf numFmtId="0" fontId="30" fillId="2" borderId="0" xfId="0" applyFont="1" applyFill="1" applyBorder="1" applyAlignment="1">
      <alignment horizontal="center" vertical="center" wrapText="1"/>
    </xf>
    <xf numFmtId="0" fontId="46" fillId="2" borderId="0" xfId="0" applyFont="1" applyFill="1" applyBorder="1" applyAlignment="1">
      <alignment horizontal="center" vertical="center" wrapText="1"/>
    </xf>
    <xf numFmtId="0" fontId="43" fillId="2" borderId="0" xfId="0" applyFont="1" applyFill="1"/>
    <xf numFmtId="0" fontId="43" fillId="2" borderId="0" xfId="0" applyFont="1" applyFill="1" applyBorder="1"/>
    <xf numFmtId="0" fontId="0" fillId="2" borderId="4" xfId="0" applyFill="1" applyBorder="1"/>
    <xf numFmtId="0" fontId="0" fillId="5" borderId="0" xfId="0" applyFill="1" applyBorder="1"/>
    <xf numFmtId="0" fontId="42" fillId="5" borderId="0" xfId="0" applyFont="1" applyFill="1" applyBorder="1" applyAlignment="1">
      <alignment horizontal="left" vertical="center" readingOrder="1"/>
    </xf>
    <xf numFmtId="0" fontId="43" fillId="5" borderId="0" xfId="0" applyFont="1" applyFill="1" applyBorder="1"/>
    <xf numFmtId="0" fontId="40" fillId="5" borderId="7" xfId="39" applyFont="1" applyFill="1" applyBorder="1" applyAlignment="1">
      <alignment horizontal="left" vertical="center" readingOrder="1"/>
    </xf>
    <xf numFmtId="0" fontId="49" fillId="5" borderId="7" xfId="39" applyFont="1" applyFill="1" applyBorder="1" applyAlignment="1">
      <alignment horizontal="left" vertical="center" readingOrder="1"/>
    </xf>
    <xf numFmtId="0" fontId="51" fillId="2" borderId="2" xfId="0" applyFont="1" applyFill="1" applyBorder="1"/>
    <xf numFmtId="0" fontId="51" fillId="2" borderId="3" xfId="0" applyFont="1" applyFill="1" applyBorder="1"/>
    <xf numFmtId="0" fontId="51" fillId="2" borderId="0" xfId="0" applyFont="1" applyFill="1"/>
    <xf numFmtId="0" fontId="54" fillId="2" borderId="0" xfId="0" applyFont="1" applyFill="1" applyBorder="1" applyAlignment="1">
      <alignment vertical="center" readingOrder="1"/>
    </xf>
    <xf numFmtId="0" fontId="49" fillId="2" borderId="0" xfId="39" applyFont="1" applyFill="1" applyBorder="1" applyAlignment="1">
      <alignment horizontal="left" vertical="center" readingOrder="1"/>
    </xf>
    <xf numFmtId="3" fontId="51" fillId="2" borderId="0" xfId="0" applyNumberFormat="1" applyFont="1" applyFill="1"/>
    <xf numFmtId="0" fontId="49" fillId="5" borderId="0" xfId="39" applyFont="1" applyFill="1" applyBorder="1" applyAlignment="1">
      <alignment horizontal="left" vertical="center" readingOrder="1"/>
    </xf>
    <xf numFmtId="0" fontId="52" fillId="2" borderId="0" xfId="0" applyFont="1" applyFill="1" applyBorder="1" applyAlignment="1">
      <alignment horizontal="left" vertical="center" readingOrder="1"/>
    </xf>
    <xf numFmtId="0" fontId="51" fillId="2" borderId="0" xfId="0" applyFont="1" applyFill="1" applyAlignment="1"/>
    <xf numFmtId="0" fontId="51" fillId="0" borderId="0" xfId="0" applyFont="1" applyFill="1"/>
    <xf numFmtId="0" fontId="50" fillId="5" borderId="0" xfId="0" applyFont="1" applyFill="1" applyBorder="1" applyAlignment="1">
      <alignment horizontal="left" vertical="center" readingOrder="1"/>
    </xf>
    <xf numFmtId="0" fontId="55" fillId="5" borderId="0" xfId="0" applyFont="1" applyFill="1" applyBorder="1" applyAlignment="1">
      <alignment horizontal="center" readingOrder="1"/>
    </xf>
    <xf numFmtId="0" fontId="51" fillId="5" borderId="0" xfId="0" applyFont="1" applyFill="1" applyAlignment="1"/>
    <xf numFmtId="0" fontId="48" fillId="5" borderId="0" xfId="0" applyFont="1" applyFill="1" applyBorder="1" applyAlignment="1">
      <alignment horizontal="left" vertical="center" wrapText="1" readingOrder="1"/>
    </xf>
    <xf numFmtId="0" fontId="55" fillId="5" borderId="0" xfId="0" applyFont="1" applyFill="1" applyBorder="1" applyAlignment="1">
      <alignment horizontal="center" vertical="center" wrapText="1" readingOrder="1"/>
    </xf>
    <xf numFmtId="0" fontId="51" fillId="2" borderId="5" xfId="0" applyFont="1" applyFill="1" applyBorder="1"/>
    <xf numFmtId="0" fontId="51" fillId="2" borderId="0" xfId="0" applyFont="1" applyFill="1" applyBorder="1" applyAlignment="1">
      <alignment vertical="center" readingOrder="1"/>
    </xf>
    <xf numFmtId="3" fontId="48" fillId="2" borderId="0" xfId="0" applyNumberFormat="1" applyFont="1" applyFill="1" applyBorder="1" applyAlignment="1">
      <alignment horizontal="center" vertical="center" wrapText="1" readingOrder="1"/>
    </xf>
    <xf numFmtId="0" fontId="51" fillId="2" borderId="0" xfId="0" applyFont="1" applyFill="1" applyBorder="1"/>
    <xf numFmtId="3" fontId="52" fillId="2" borderId="0" xfId="0" applyNumberFormat="1" applyFont="1" applyFill="1" applyBorder="1" applyAlignment="1">
      <alignment horizontal="center" vertical="center" wrapText="1" readingOrder="1"/>
    </xf>
    <xf numFmtId="0" fontId="53" fillId="2" borderId="0" xfId="0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 vertical="center" wrapText="1" readingOrder="1"/>
    </xf>
    <xf numFmtId="0" fontId="49" fillId="4" borderId="7" xfId="39" applyFont="1" applyFill="1" applyBorder="1" applyAlignment="1">
      <alignment horizontal="left" vertical="center" readingOrder="1"/>
    </xf>
    <xf numFmtId="0" fontId="52" fillId="2" borderId="0" xfId="0" applyFont="1" applyFill="1" applyBorder="1" applyAlignment="1">
      <alignment horizontal="left" vertical="center" wrapText="1" readingOrder="1"/>
    </xf>
    <xf numFmtId="0" fontId="50" fillId="2" borderId="0" xfId="0" applyFont="1" applyFill="1" applyBorder="1" applyAlignment="1">
      <alignment horizontal="left" vertical="center" readingOrder="1"/>
    </xf>
    <xf numFmtId="0" fontId="48" fillId="2" borderId="10" xfId="0" applyFont="1" applyFill="1" applyBorder="1" applyAlignment="1">
      <alignment horizontal="left" vertical="center" wrapText="1" readingOrder="1"/>
    </xf>
    <xf numFmtId="3" fontId="48" fillId="5" borderId="11" xfId="0" applyNumberFormat="1" applyFont="1" applyFill="1" applyBorder="1" applyAlignment="1">
      <alignment horizontal="center" vertical="center" wrapText="1" readingOrder="1"/>
    </xf>
    <xf numFmtId="0" fontId="52" fillId="2" borderId="11" xfId="0" applyFont="1" applyFill="1" applyBorder="1" applyAlignment="1">
      <alignment horizontal="left" vertical="center" wrapText="1" readingOrder="1"/>
    </xf>
    <xf numFmtId="3" fontId="52" fillId="2" borderId="11" xfId="0" applyNumberFormat="1" applyFont="1" applyFill="1" applyBorder="1" applyAlignment="1">
      <alignment horizontal="center" vertical="center" wrapText="1" readingOrder="1"/>
    </xf>
    <xf numFmtId="3" fontId="45" fillId="2" borderId="0" xfId="0" applyNumberFormat="1" applyFont="1" applyFill="1" applyBorder="1" applyAlignment="1">
      <alignment horizontal="center" vertical="center" wrapText="1" readingOrder="1"/>
    </xf>
    <xf numFmtId="0" fontId="46" fillId="2" borderId="0" xfId="0" applyFont="1" applyFill="1" applyBorder="1" applyAlignment="1">
      <alignment vertical="center" wrapText="1"/>
    </xf>
    <xf numFmtId="0" fontId="45" fillId="2" borderId="0" xfId="0" applyFont="1" applyFill="1" applyBorder="1" applyAlignment="1">
      <alignment horizontal="center" vertical="center" wrapText="1" readingOrder="1"/>
    </xf>
    <xf numFmtId="0" fontId="42" fillId="2" borderId="0" xfId="0" applyFont="1" applyFill="1" applyBorder="1" applyAlignment="1">
      <alignment horizontal="left" vertical="center" wrapText="1" readingOrder="1"/>
    </xf>
    <xf numFmtId="3" fontId="44" fillId="5" borderId="11" xfId="0" applyNumberFormat="1" applyFont="1" applyFill="1" applyBorder="1" applyAlignment="1">
      <alignment horizontal="center" vertical="center" wrapText="1" readingOrder="1"/>
    </xf>
    <xf numFmtId="3" fontId="45" fillId="2" borderId="12" xfId="0" applyNumberFormat="1" applyFont="1" applyFill="1" applyBorder="1" applyAlignment="1">
      <alignment horizontal="center" vertical="center" wrapText="1" readingOrder="1"/>
    </xf>
    <xf numFmtId="3" fontId="45" fillId="2" borderId="11" xfId="0" applyNumberFormat="1" applyFont="1" applyFill="1" applyBorder="1" applyAlignment="1">
      <alignment horizontal="center" vertical="center" wrapText="1" readingOrder="1"/>
    </xf>
    <xf numFmtId="3" fontId="52" fillId="2" borderId="0" xfId="0" applyNumberFormat="1" applyFont="1" applyFill="1" applyBorder="1" applyAlignment="1">
      <alignment horizontal="center" vertical="center" readingOrder="1"/>
    </xf>
    <xf numFmtId="0" fontId="52" fillId="2" borderId="0" xfId="0" applyFont="1" applyFill="1" applyBorder="1" applyAlignment="1">
      <alignment horizontal="center" vertical="center" readingOrder="1"/>
    </xf>
    <xf numFmtId="0" fontId="53" fillId="2" borderId="0" xfId="0" applyFont="1" applyFill="1" applyBorder="1" applyAlignment="1">
      <alignment vertical="center" wrapText="1"/>
    </xf>
    <xf numFmtId="0" fontId="51" fillId="2" borderId="0" xfId="0" applyFont="1" applyFill="1" applyBorder="1" applyAlignment="1"/>
    <xf numFmtId="3" fontId="52" fillId="2" borderId="11" xfId="0" applyNumberFormat="1" applyFont="1" applyFill="1" applyBorder="1" applyAlignment="1">
      <alignment horizontal="center" vertical="center" readingOrder="1"/>
    </xf>
    <xf numFmtId="0" fontId="52" fillId="2" borderId="11" xfId="0" applyFont="1" applyFill="1" applyBorder="1" applyAlignment="1">
      <alignment horizontal="center" vertical="center" readingOrder="1"/>
    </xf>
    <xf numFmtId="3" fontId="52" fillId="2" borderId="13" xfId="0" applyNumberFormat="1" applyFont="1" applyFill="1" applyBorder="1" applyAlignment="1">
      <alignment horizontal="center" vertical="center" readingOrder="1"/>
    </xf>
    <xf numFmtId="3" fontId="48" fillId="5" borderId="11" xfId="0" applyNumberFormat="1" applyFont="1" applyFill="1" applyBorder="1" applyAlignment="1">
      <alignment horizontal="center" vertical="center" readingOrder="1"/>
    </xf>
    <xf numFmtId="0" fontId="57" fillId="2" borderId="10" xfId="0" applyFont="1" applyFill="1" applyBorder="1" applyAlignment="1">
      <alignment horizontal="left" vertical="center" wrapText="1" readingOrder="1"/>
    </xf>
    <xf numFmtId="49" fontId="57" fillId="2" borderId="10" xfId="0" applyNumberFormat="1" applyFont="1" applyFill="1" applyBorder="1" applyAlignment="1">
      <alignment horizontal="center" vertical="center" wrapText="1" readingOrder="1"/>
    </xf>
    <xf numFmtId="0" fontId="55" fillId="2" borderId="10" xfId="0" applyFont="1" applyFill="1" applyBorder="1" applyAlignment="1">
      <alignment horizontal="center" vertical="center" wrapText="1" readingOrder="1"/>
    </xf>
    <xf numFmtId="0" fontId="58" fillId="2" borderId="0" xfId="0" applyFont="1" applyFill="1" applyBorder="1" applyAlignment="1">
      <alignment vertical="center" readingOrder="1"/>
    </xf>
    <xf numFmtId="14" fontId="55" fillId="2" borderId="10" xfId="0" quotePrefix="1" applyNumberFormat="1" applyFont="1" applyFill="1" applyBorder="1" applyAlignment="1">
      <alignment horizontal="center" vertical="center" wrapText="1" readingOrder="1"/>
    </xf>
    <xf numFmtId="0" fontId="52" fillId="2" borderId="11" xfId="0" applyFont="1" applyFill="1" applyBorder="1" applyAlignment="1">
      <alignment horizontal="center" vertical="center" wrapText="1" readingOrder="1"/>
    </xf>
    <xf numFmtId="164" fontId="52" fillId="2" borderId="11" xfId="0" applyNumberFormat="1" applyFont="1" applyFill="1" applyBorder="1" applyAlignment="1">
      <alignment horizontal="center" vertical="center" wrapText="1" readingOrder="1"/>
    </xf>
    <xf numFmtId="2" fontId="52" fillId="2" borderId="11" xfId="0" applyNumberFormat="1" applyFont="1" applyFill="1" applyBorder="1" applyAlignment="1">
      <alignment horizontal="center" vertical="center" wrapText="1" readingOrder="1"/>
    </xf>
    <xf numFmtId="9" fontId="52" fillId="2" borderId="11" xfId="0" applyNumberFormat="1" applyFont="1" applyFill="1" applyBorder="1" applyAlignment="1">
      <alignment horizontal="center" vertical="center" wrapText="1" readingOrder="1"/>
    </xf>
    <xf numFmtId="0" fontId="50" fillId="2" borderId="0" xfId="0" applyFont="1" applyFill="1" applyBorder="1" applyAlignment="1">
      <alignment horizontal="left" vertical="center" wrapText="1" readingOrder="1"/>
    </xf>
    <xf numFmtId="0" fontId="55" fillId="2" borderId="0" xfId="0" applyFont="1" applyFill="1" applyBorder="1" applyAlignment="1">
      <alignment horizontal="center" readingOrder="1"/>
    </xf>
    <xf numFmtId="3" fontId="48" fillId="3" borderId="11" xfId="0" applyNumberFormat="1" applyFont="1" applyFill="1" applyBorder="1" applyAlignment="1">
      <alignment horizontal="center" vertical="center" wrapText="1" readingOrder="1"/>
    </xf>
    <xf numFmtId="0" fontId="50" fillId="2" borderId="10" xfId="0" applyFont="1" applyFill="1" applyBorder="1" applyAlignment="1">
      <alignment horizontal="left" vertical="center" readingOrder="1"/>
    </xf>
    <xf numFmtId="0" fontId="51" fillId="2" borderId="10" xfId="0" applyFont="1" applyFill="1" applyBorder="1"/>
    <xf numFmtId="0" fontId="56" fillId="2" borderId="10" xfId="0" applyFont="1" applyFill="1" applyBorder="1" applyAlignment="1">
      <alignment horizontal="left" vertical="center" readingOrder="1"/>
    </xf>
    <xf numFmtId="0" fontId="51" fillId="2" borderId="11" xfId="0" applyFont="1" applyFill="1" applyBorder="1" applyAlignment="1">
      <alignment vertical="center" readingOrder="1"/>
    </xf>
    <xf numFmtId="0" fontId="51" fillId="2" borderId="11" xfId="0" applyFont="1" applyFill="1" applyBorder="1" applyAlignment="1">
      <alignment vertical="center" wrapText="1" readingOrder="1"/>
    </xf>
    <xf numFmtId="0" fontId="51" fillId="2" borderId="11" xfId="0" applyFont="1" applyFill="1" applyBorder="1"/>
    <xf numFmtId="0" fontId="51" fillId="2" borderId="11" xfId="0" applyFont="1" applyFill="1" applyBorder="1" applyAlignment="1">
      <alignment horizontal="left" vertical="center" wrapText="1" readingOrder="1"/>
    </xf>
    <xf numFmtId="0" fontId="43" fillId="2" borderId="10" xfId="0" applyFont="1" applyFill="1" applyBorder="1"/>
    <xf numFmtId="0" fontId="0" fillId="2" borderId="10" xfId="0" applyFill="1" applyBorder="1"/>
    <xf numFmtId="0" fontId="50" fillId="5" borderId="0" xfId="0" applyFont="1" applyFill="1" applyAlignment="1">
      <alignment vertical="center" readingOrder="1"/>
    </xf>
    <xf numFmtId="0" fontId="51" fillId="5" borderId="0" xfId="0" applyFont="1" applyFill="1" applyAlignment="1">
      <alignment vertical="center" readingOrder="1"/>
    </xf>
    <xf numFmtId="0" fontId="52" fillId="5" borderId="0" xfId="0" applyFont="1" applyFill="1" applyBorder="1" applyAlignment="1">
      <alignment horizontal="left" vertical="center" wrapText="1" readingOrder="1"/>
    </xf>
    <xf numFmtId="0" fontId="51" fillId="2" borderId="0" xfId="0" applyFont="1" applyFill="1" applyAlignment="1">
      <alignment vertical="top"/>
    </xf>
    <xf numFmtId="0" fontId="51" fillId="2" borderId="0" xfId="0" applyFont="1" applyFill="1" applyAlignment="1">
      <alignment horizontal="fill" vertical="top"/>
    </xf>
    <xf numFmtId="0" fontId="49" fillId="3" borderId="8" xfId="39" applyFont="1" applyFill="1" applyBorder="1" applyAlignment="1">
      <alignment horizontal="left" vertical="center" readingOrder="1"/>
    </xf>
    <xf numFmtId="0" fontId="59" fillId="3" borderId="9" xfId="39" applyFont="1" applyFill="1" applyBorder="1" applyAlignment="1">
      <alignment horizontal="left" vertical="center" wrapText="1" readingOrder="1"/>
    </xf>
    <xf numFmtId="0" fontId="59" fillId="2" borderId="0" xfId="39" applyFont="1" applyFill="1" applyBorder="1" applyAlignment="1">
      <alignment horizontal="left" vertical="center" wrapText="1" readingOrder="1"/>
    </xf>
    <xf numFmtId="0" fontId="51" fillId="5" borderId="0" xfId="0" applyFont="1" applyFill="1"/>
    <xf numFmtId="0" fontId="54" fillId="2" borderId="0" xfId="0" applyFont="1" applyFill="1" applyBorder="1" applyAlignment="1">
      <alignment horizontal="left" vertical="center" readingOrder="1"/>
    </xf>
    <xf numFmtId="0" fontId="51" fillId="2" borderId="0" xfId="0" applyFont="1" applyFill="1" applyBorder="1" applyAlignment="1">
      <alignment horizontal="left" vertical="center" readingOrder="1"/>
    </xf>
    <xf numFmtId="0" fontId="59" fillId="2" borderId="0" xfId="39" applyFont="1" applyFill="1"/>
    <xf numFmtId="0" fontId="59" fillId="0" borderId="6" xfId="39" applyFont="1" applyFill="1" applyBorder="1" applyAlignment="1">
      <alignment horizontal="left" vertical="center" wrapText="1" readingOrder="1"/>
    </xf>
    <xf numFmtId="3" fontId="48" fillId="3" borderId="11" xfId="0" applyNumberFormat="1" applyFont="1" applyFill="1" applyBorder="1" applyAlignment="1">
      <alignment horizontal="center" vertical="center" readingOrder="1"/>
    </xf>
    <xf numFmtId="0" fontId="44" fillId="5" borderId="11" xfId="0" applyFont="1" applyFill="1" applyBorder="1" applyAlignment="1">
      <alignment horizontal="left" vertical="center" wrapText="1" indent="1" readingOrder="1"/>
    </xf>
    <xf numFmtId="0" fontId="52" fillId="2" borderId="0" xfId="0" applyFont="1" applyFill="1" applyBorder="1" applyAlignment="1">
      <alignment horizontal="left" vertical="center" indent="3" readingOrder="1"/>
    </xf>
    <xf numFmtId="0" fontId="52" fillId="2" borderId="11" xfId="0" applyFont="1" applyFill="1" applyBorder="1" applyAlignment="1">
      <alignment horizontal="left" vertical="center" indent="3" readingOrder="1"/>
    </xf>
    <xf numFmtId="0" fontId="52" fillId="0" borderId="11" xfId="0" applyFont="1" applyBorder="1" applyAlignment="1">
      <alignment horizontal="left" vertical="center" wrapText="1" indent="3" readingOrder="1"/>
    </xf>
    <xf numFmtId="0" fontId="52" fillId="2" borderId="13" xfId="0" applyFont="1" applyFill="1" applyBorder="1" applyAlignment="1">
      <alignment horizontal="left" vertical="center" indent="3" readingOrder="1"/>
    </xf>
    <xf numFmtId="0" fontId="48" fillId="5" borderId="11" xfId="0" applyFont="1" applyFill="1" applyBorder="1" applyAlignment="1">
      <alignment horizontal="left" vertical="center" indent="1" readingOrder="1"/>
    </xf>
    <xf numFmtId="0" fontId="48" fillId="5" borderId="11" xfId="0" applyFont="1" applyFill="1" applyBorder="1" applyAlignment="1">
      <alignment horizontal="left" vertical="center" wrapText="1" indent="1" readingOrder="1"/>
    </xf>
    <xf numFmtId="0" fontId="45" fillId="2" borderId="12" xfId="0" applyFont="1" applyFill="1" applyBorder="1" applyAlignment="1">
      <alignment horizontal="left" vertical="center" wrapText="1" indent="3" readingOrder="1"/>
    </xf>
    <xf numFmtId="0" fontId="45" fillId="2" borderId="11" xfId="0" applyFont="1" applyFill="1" applyBorder="1" applyAlignment="1">
      <alignment horizontal="left" vertical="center" wrapText="1" indent="3" readingOrder="1"/>
    </xf>
    <xf numFmtId="0" fontId="45" fillId="0" borderId="0" xfId="0" applyFont="1" applyBorder="1" applyAlignment="1">
      <alignment horizontal="left" vertical="center" wrapText="1" indent="3" readingOrder="1"/>
    </xf>
    <xf numFmtId="0" fontId="45" fillId="0" borderId="11" xfId="0" applyFont="1" applyBorder="1" applyAlignment="1">
      <alignment horizontal="left" vertical="center" wrapText="1" indent="3" readingOrder="1"/>
    </xf>
    <xf numFmtId="0" fontId="52" fillId="2" borderId="0" xfId="0" applyFont="1" applyFill="1" applyBorder="1" applyAlignment="1">
      <alignment horizontal="left" vertical="center" wrapText="1" indent="2" readingOrder="1"/>
    </xf>
    <xf numFmtId="0" fontId="52" fillId="2" borderId="11" xfId="0" applyFont="1" applyFill="1" applyBorder="1" applyAlignment="1">
      <alignment horizontal="left" vertical="center" wrapText="1" indent="2" readingOrder="1"/>
    </xf>
    <xf numFmtId="0" fontId="48" fillId="3" borderId="11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41" fillId="2" borderId="0" xfId="0" applyFont="1" applyFill="1"/>
    <xf numFmtId="49" fontId="36" fillId="2" borderId="0" xfId="0" quotePrefix="1" applyNumberFormat="1" applyFont="1" applyFill="1" applyAlignment="1">
      <alignment horizontal="left"/>
    </xf>
    <xf numFmtId="0" fontId="37" fillId="2" borderId="0" xfId="0" applyFont="1" applyFill="1"/>
    <xf numFmtId="0" fontId="47" fillId="2" borderId="0" xfId="0" applyFont="1" applyFill="1" applyBorder="1"/>
    <xf numFmtId="0" fontId="51" fillId="2" borderId="16" xfId="0" applyFont="1" applyFill="1" applyBorder="1"/>
    <xf numFmtId="0" fontId="51" fillId="2" borderId="17" xfId="0" applyFont="1" applyFill="1" applyBorder="1" applyAlignment="1">
      <alignment horizontal="left" vertical="center" readingOrder="1"/>
    </xf>
    <xf numFmtId="0" fontId="51" fillId="2" borderId="18" xfId="0" applyFont="1" applyFill="1" applyBorder="1"/>
    <xf numFmtId="0" fontId="51" fillId="2" borderId="19" xfId="0" applyFont="1" applyFill="1" applyBorder="1"/>
    <xf numFmtId="0" fontId="51" fillId="2" borderId="20" xfId="0" applyFont="1" applyFill="1" applyBorder="1" applyAlignment="1">
      <alignment horizontal="left" vertical="center" readingOrder="1"/>
    </xf>
    <xf numFmtId="0" fontId="51" fillId="2" borderId="21" xfId="0" applyFont="1" applyFill="1" applyBorder="1"/>
    <xf numFmtId="0" fontId="51" fillId="6" borderId="0" xfId="0" applyFont="1" applyFill="1"/>
    <xf numFmtId="0" fontId="50" fillId="2" borderId="5" xfId="0" applyFont="1" applyFill="1" applyBorder="1" applyAlignment="1">
      <alignment horizontal="left" vertical="center" readingOrder="1"/>
    </xf>
    <xf numFmtId="15" fontId="51" fillId="2" borderId="16" xfId="0" quotePrefix="1" applyNumberFormat="1" applyFont="1" applyFill="1" applyBorder="1" applyAlignment="1">
      <alignment horizontal="left" vertical="center" readingOrder="1"/>
    </xf>
    <xf numFmtId="0" fontId="51" fillId="2" borderId="17" xfId="0" quotePrefix="1" applyFont="1" applyFill="1" applyBorder="1" applyAlignment="1">
      <alignment horizontal="left" vertical="center" readingOrder="1"/>
    </xf>
    <xf numFmtId="0" fontId="51" fillId="2" borderId="18" xfId="0" quotePrefix="1" applyFont="1" applyFill="1" applyBorder="1" applyAlignment="1">
      <alignment horizontal="left" vertical="center" readingOrder="1"/>
    </xf>
    <xf numFmtId="0" fontId="51" fillId="2" borderId="19" xfId="0" quotePrefix="1" applyFont="1" applyFill="1" applyBorder="1" applyAlignment="1">
      <alignment horizontal="left" vertical="center" readingOrder="1"/>
    </xf>
    <xf numFmtId="0" fontId="51" fillId="2" borderId="20" xfId="0" quotePrefix="1" applyFont="1" applyFill="1" applyBorder="1" applyAlignment="1">
      <alignment horizontal="left" vertical="center" readingOrder="1"/>
    </xf>
    <xf numFmtId="0" fontId="51" fillId="2" borderId="21" xfId="0" quotePrefix="1" applyFont="1" applyFill="1" applyBorder="1" applyAlignment="1">
      <alignment horizontal="left" vertical="center" readingOrder="1"/>
    </xf>
    <xf numFmtId="0" fontId="56" fillId="2" borderId="5" xfId="0" applyFont="1" applyFill="1" applyBorder="1" applyAlignment="1">
      <alignment horizontal="left" vertical="center" readingOrder="1"/>
    </xf>
    <xf numFmtId="0" fontId="43" fillId="2" borderId="22" xfId="0" applyFont="1" applyFill="1" applyBorder="1"/>
    <xf numFmtId="0" fontId="0" fillId="2" borderId="22" xfId="0" applyFill="1" applyBorder="1"/>
    <xf numFmtId="3" fontId="52" fillId="2" borderId="0" xfId="0" applyNumberFormat="1" applyFont="1" applyFill="1" applyBorder="1" applyAlignment="1">
      <alignment horizontal="left" vertical="center" readingOrder="1"/>
    </xf>
    <xf numFmtId="3" fontId="54" fillId="2" borderId="0" xfId="0" applyNumberFormat="1" applyFont="1" applyFill="1"/>
    <xf numFmtId="0" fontId="60" fillId="0" borderId="0" xfId="128" applyFont="1" applyFill="1" applyAlignment="1">
      <alignment horizontal="left" vertical="top"/>
    </xf>
    <xf numFmtId="0" fontId="61" fillId="0" borderId="0" xfId="128" applyFont="1" applyFill="1" applyAlignment="1">
      <alignment vertical="center"/>
    </xf>
    <xf numFmtId="0" fontId="62" fillId="0" borderId="0" xfId="128" applyFont="1"/>
    <xf numFmtId="14" fontId="63" fillId="0" borderId="0" xfId="128" quotePrefix="1" applyNumberFormat="1" applyFont="1" applyFill="1" applyAlignment="1"/>
    <xf numFmtId="0" fontId="61" fillId="0" borderId="0" xfId="128" applyFont="1"/>
    <xf numFmtId="0" fontId="64" fillId="3" borderId="0" xfId="128" applyFont="1" applyFill="1" applyAlignment="1">
      <alignment vertical="center"/>
    </xf>
    <xf numFmtId="0" fontId="61" fillId="3" borderId="0" xfId="128" applyFont="1" applyFill="1"/>
    <xf numFmtId="0" fontId="61" fillId="0" borderId="0" xfId="128" applyFont="1" applyFill="1"/>
    <xf numFmtId="0" fontId="64" fillId="3" borderId="0" xfId="128" applyFont="1" applyFill="1" applyBorder="1" applyAlignment="1">
      <alignment vertical="center"/>
    </xf>
    <xf numFmtId="14" fontId="65" fillId="3" borderId="0" xfId="128" applyNumberFormat="1" applyFont="1" applyFill="1" applyBorder="1" applyAlignment="1">
      <alignment vertical="center"/>
    </xf>
    <xf numFmtId="0" fontId="66" fillId="2" borderId="0" xfId="128" applyFont="1" applyFill="1"/>
    <xf numFmtId="3" fontId="67" fillId="2" borderId="0" xfId="128" applyNumberFormat="1" applyFont="1" applyFill="1" applyBorder="1"/>
    <xf numFmtId="3" fontId="67" fillId="2" borderId="0" xfId="128" applyNumberFormat="1" applyFont="1" applyFill="1"/>
    <xf numFmtId="0" fontId="66" fillId="2" borderId="23" xfId="128" applyFont="1" applyFill="1" applyBorder="1"/>
    <xf numFmtId="3" fontId="67" fillId="2" borderId="23" xfId="129" applyNumberFormat="1" applyFont="1" applyFill="1" applyBorder="1"/>
    <xf numFmtId="0" fontId="66" fillId="0" borderId="0" xfId="128" applyFont="1" applyFill="1"/>
    <xf numFmtId="0" fontId="66" fillId="0" borderId="23" xfId="128" applyFont="1" applyFill="1" applyBorder="1"/>
    <xf numFmtId="3" fontId="67" fillId="2" borderId="23" xfId="128" applyNumberFormat="1" applyFont="1" applyFill="1" applyBorder="1"/>
    <xf numFmtId="0" fontId="66" fillId="0" borderId="0" xfId="128" applyFont="1" applyFill="1" applyAlignment="1">
      <alignment vertical="center"/>
    </xf>
    <xf numFmtId="164" fontId="67" fillId="2" borderId="0" xfId="129" applyNumberFormat="1" applyFont="1" applyFill="1" applyAlignment="1">
      <alignment horizontal="right" vertical="center"/>
    </xf>
    <xf numFmtId="164" fontId="67" fillId="2" borderId="0" xfId="129" applyNumberFormat="1" applyFont="1" applyFill="1" applyAlignment="1">
      <alignment vertical="center"/>
    </xf>
    <xf numFmtId="0" fontId="66" fillId="0" borderId="0" xfId="128" applyFont="1" applyFill="1" applyBorder="1"/>
    <xf numFmtId="0" fontId="62" fillId="0" borderId="0" xfId="128" applyFont="1" applyFill="1"/>
    <xf numFmtId="14" fontId="65" fillId="3" borderId="0" xfId="128" applyNumberFormat="1" applyFont="1" applyFill="1" applyAlignment="1">
      <alignment horizontal="right" vertical="center" wrapText="1"/>
    </xf>
    <xf numFmtId="14" fontId="65" fillId="3" borderId="0" xfId="128" quotePrefix="1" applyNumberFormat="1" applyFont="1" applyFill="1" applyBorder="1" applyAlignment="1">
      <alignment horizontal="center" vertical="center"/>
    </xf>
    <xf numFmtId="0" fontId="61" fillId="2" borderId="0" xfId="128" applyFont="1" applyFill="1"/>
    <xf numFmtId="0" fontId="61" fillId="2" borderId="0" xfId="128" applyFont="1" applyFill="1" applyBorder="1"/>
    <xf numFmtId="3" fontId="67" fillId="0" borderId="0" xfId="128" applyNumberFormat="1" applyFont="1" applyFill="1"/>
    <xf numFmtId="0" fontId="62" fillId="2" borderId="0" xfId="128" applyFont="1" applyFill="1"/>
    <xf numFmtId="164" fontId="67" fillId="2" borderId="0" xfId="129" applyNumberFormat="1" applyFont="1" applyFill="1"/>
    <xf numFmtId="0" fontId="67" fillId="0" borderId="0" xfId="128" applyFont="1" applyFill="1"/>
    <xf numFmtId="164" fontId="67" fillId="2" borderId="0" xfId="128" applyNumberFormat="1" applyFont="1" applyFill="1"/>
    <xf numFmtId="0" fontId="67" fillId="2" borderId="0" xfId="128" applyFont="1" applyFill="1"/>
    <xf numFmtId="0" fontId="68" fillId="3" borderId="0" xfId="128" applyFont="1" applyFill="1" applyAlignment="1">
      <alignment horizontal="right" vertical="center" wrapText="1"/>
    </xf>
    <xf numFmtId="0" fontId="69" fillId="0" borderId="0" xfId="128" applyFont="1" applyFill="1" applyAlignment="1">
      <alignment vertical="center"/>
    </xf>
    <xf numFmtId="0" fontId="64" fillId="0" borderId="0" xfId="128" applyFont="1" applyFill="1" applyAlignment="1">
      <alignment vertical="center"/>
    </xf>
    <xf numFmtId="0" fontId="68" fillId="0" borderId="0" xfId="128" applyFont="1" applyFill="1" applyAlignment="1">
      <alignment horizontal="right" vertical="center" wrapText="1"/>
    </xf>
    <xf numFmtId="0" fontId="70" fillId="0" borderId="0" xfId="128" applyFont="1"/>
    <xf numFmtId="0" fontId="51" fillId="2" borderId="0" xfId="0" applyFont="1" applyFill="1" applyAlignment="1">
      <alignment horizontal="justify" vertical="top" wrapText="1"/>
    </xf>
    <xf numFmtId="0" fontId="51" fillId="0" borderId="0" xfId="0" applyFont="1" applyAlignment="1">
      <alignment horizontal="justify" vertical="top" wrapText="1"/>
    </xf>
    <xf numFmtId="0" fontId="51" fillId="6" borderId="0" xfId="0" applyFont="1" applyFill="1" applyBorder="1" applyAlignment="1">
      <alignment horizontal="left" vertical="center" wrapText="1" readingOrder="1"/>
    </xf>
    <xf numFmtId="0" fontId="49" fillId="4" borderId="14" xfId="39" applyFont="1" applyFill="1" applyBorder="1" applyAlignment="1">
      <alignment horizontal="left" vertical="center" readingOrder="1"/>
    </xf>
    <xf numFmtId="0" fontId="49" fillId="4" borderId="15" xfId="39" applyFont="1" applyFill="1" applyBorder="1" applyAlignment="1">
      <alignment horizontal="left" vertical="center" readingOrder="1"/>
    </xf>
    <xf numFmtId="0" fontId="65" fillId="3" borderId="0" xfId="128" applyFont="1" applyFill="1" applyBorder="1" applyAlignment="1">
      <alignment horizontal="center" vertical="center"/>
    </xf>
    <xf numFmtId="0" fontId="65" fillId="3" borderId="0" xfId="128" applyFont="1" applyFill="1" applyAlignment="1">
      <alignment horizontal="center" vertical="center"/>
    </xf>
  </cellXfs>
  <cellStyles count="13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/>
    <cellStyle name="Normal 10 2" xfId="92"/>
    <cellStyle name="Normal 11" xfId="57"/>
    <cellStyle name="Normal 11 2" xfId="94"/>
    <cellStyle name="Normal 12" xfId="59"/>
    <cellStyle name="Normal 12 2" xfId="96"/>
    <cellStyle name="Normal 128 3" xfId="44"/>
    <cellStyle name="Normal 128 3 2" xfId="81"/>
    <cellStyle name="Normal 13" xfId="61"/>
    <cellStyle name="Normal 13 2" xfId="98"/>
    <cellStyle name="Normal 14" xfId="63"/>
    <cellStyle name="Normal 14 2" xfId="100"/>
    <cellStyle name="Normal 15" xfId="65"/>
    <cellStyle name="Normal 15 2" xfId="102"/>
    <cellStyle name="Normal 16" xfId="67"/>
    <cellStyle name="Normal 16 2" xfId="104"/>
    <cellStyle name="Normal 17" xfId="69"/>
    <cellStyle name="Normal 17 2" xfId="106"/>
    <cellStyle name="Normal 18" xfId="71"/>
    <cellStyle name="Normal 18 2" xfId="108"/>
    <cellStyle name="Normal 19" xfId="73"/>
    <cellStyle name="Normal 19 2" xfId="110"/>
    <cellStyle name="Normal 2" xfId="37"/>
    <cellStyle name="Normal 2 2" xfId="75"/>
    <cellStyle name="Normal 20" xfId="112"/>
    <cellStyle name="Normal 21" xfId="114"/>
    <cellStyle name="Normal 22" xfId="116"/>
    <cellStyle name="Normal 23" xfId="118"/>
    <cellStyle name="Normal 24" xfId="120"/>
    <cellStyle name="Normal 25" xfId="122"/>
    <cellStyle name="Normal 26" xfId="124"/>
    <cellStyle name="Normal 27" xfId="126"/>
    <cellStyle name="Normal 28" xfId="128"/>
    <cellStyle name="Normal 3" xfId="40"/>
    <cellStyle name="Normal 3 2" xfId="77"/>
    <cellStyle name="Normal 4" xfId="42"/>
    <cellStyle name="Normal 4 2" xfId="79"/>
    <cellStyle name="Normal 5" xfId="45"/>
    <cellStyle name="Normal 5 2" xfId="82"/>
    <cellStyle name="Normal 6" xfId="47"/>
    <cellStyle name="Normal 6 2" xfId="84"/>
    <cellStyle name="Normal 7" xfId="49"/>
    <cellStyle name="Normal 7 2" xfId="86"/>
    <cellStyle name="Normal 8" xfId="51"/>
    <cellStyle name="Normal 8 2" xfId="88"/>
    <cellStyle name="Normal 9" xfId="53"/>
    <cellStyle name="Normal 9 2" xfId="90"/>
    <cellStyle name="Percent 10" xfId="56"/>
    <cellStyle name="Percent 10 2" xfId="93"/>
    <cellStyle name="Percent 11" xfId="58"/>
    <cellStyle name="Percent 11 2" xfId="95"/>
    <cellStyle name="Percent 12" xfId="60"/>
    <cellStyle name="Percent 12 2" xfId="97"/>
    <cellStyle name="Percent 13" xfId="62"/>
    <cellStyle name="Percent 13 2" xfId="99"/>
    <cellStyle name="Percent 14" xfId="64"/>
    <cellStyle name="Percent 14 2" xfId="101"/>
    <cellStyle name="Percent 15" xfId="66"/>
    <cellStyle name="Percent 15 2" xfId="103"/>
    <cellStyle name="Percent 16" xfId="68"/>
    <cellStyle name="Percent 16 2" xfId="105"/>
    <cellStyle name="Percent 17" xfId="70"/>
    <cellStyle name="Percent 17 2" xfId="107"/>
    <cellStyle name="Percent 18" xfId="72"/>
    <cellStyle name="Percent 18 2" xfId="109"/>
    <cellStyle name="Percent 19" xfId="74"/>
    <cellStyle name="Percent 19 2" xfId="111"/>
    <cellStyle name="Percent 2" xfId="38"/>
    <cellStyle name="Percent 2 2" xfId="76"/>
    <cellStyle name="Percent 20" xfId="113"/>
    <cellStyle name="Percent 21" xfId="115"/>
    <cellStyle name="Percent 22" xfId="117"/>
    <cellStyle name="Percent 23" xfId="119"/>
    <cellStyle name="Percent 24" xfId="121"/>
    <cellStyle name="Percent 25" xfId="123"/>
    <cellStyle name="Percent 26" xfId="125"/>
    <cellStyle name="Percent 27" xfId="127"/>
    <cellStyle name="Percent 28" xfId="129"/>
    <cellStyle name="Percent 3" xfId="41"/>
    <cellStyle name="Percent 3 2" xfId="78"/>
    <cellStyle name="Percent 4" xfId="43"/>
    <cellStyle name="Percent 4 2" xfId="80"/>
    <cellStyle name="Percent 5" xfId="46"/>
    <cellStyle name="Percent 5 2" xfId="83"/>
    <cellStyle name="Percent 6" xfId="48"/>
    <cellStyle name="Percent 6 2" xfId="85"/>
    <cellStyle name="Percent 7" xfId="50"/>
    <cellStyle name="Percent 7 2" xfId="87"/>
    <cellStyle name="Percent 8" xfId="52"/>
    <cellStyle name="Percent 8 2" xfId="89"/>
    <cellStyle name="Percent 9" xfId="54"/>
    <cellStyle name="Percent 9 2" xfId="91"/>
  </cellStyles>
  <dxfs count="0"/>
  <tableStyles count="0" defaultTableStyle="TableStyleMedium9" defaultPivotStyle="PivotStyleMedium7"/>
  <colors>
    <mruColors>
      <color rgb="FFA3B6C9"/>
      <color rgb="FFC8D5E0"/>
      <color rgb="FFDCD5E0"/>
      <color rgb="FFDCE3EB"/>
      <color rgb="FFBECAD8"/>
      <color rgb="FF325678"/>
      <color rgb="FF7E97B2"/>
      <color rgb="FFD2D8D7"/>
      <color rgb="FFF9E7D9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2943271820412E-2"/>
          <c:y val="9.1271847554177318E-2"/>
          <c:w val="0.38389889020871443"/>
          <c:h val="0.88161240013899433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6F-412E-9EB5-735BF763636B}"/>
              </c:ext>
            </c:extLst>
          </c:dPt>
          <c:dPt>
            <c:idx val="1"/>
            <c:bubble3D val="0"/>
            <c:spPr>
              <a:solidFill>
                <a:srgbClr val="567596"/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6F-412E-9EB5-735BF763636B}"/>
              </c:ext>
            </c:extLst>
          </c:dPt>
          <c:dPt>
            <c:idx val="2"/>
            <c:bubble3D val="0"/>
            <c:spPr>
              <a:solidFill>
                <a:srgbClr val="7E97B2"/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6F-412E-9EB5-735BF763636B}"/>
              </c:ext>
            </c:extLst>
          </c:dPt>
          <c:dPt>
            <c:idx val="3"/>
            <c:bubble3D val="0"/>
            <c:spPr>
              <a:solidFill>
                <a:srgbClr val="19879B"/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6F-412E-9EB5-735BF763636B}"/>
              </c:ext>
            </c:extLst>
          </c:dPt>
          <c:dPt>
            <c:idx val="4"/>
            <c:bubble3D val="0"/>
            <c:spPr>
              <a:solidFill>
                <a:srgbClr val="3CA8B9"/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56F-412E-9EB5-735BF763636B}"/>
              </c:ext>
            </c:extLst>
          </c:dPt>
          <c:dPt>
            <c:idx val="5"/>
            <c:bubble3D val="0"/>
            <c:spPr>
              <a:solidFill>
                <a:srgbClr val="77BCC9">
                  <a:alpha val="74902"/>
                </a:srgbClr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56F-412E-9EB5-735BF763636B}"/>
              </c:ext>
            </c:extLst>
          </c:dPt>
          <c:dPt>
            <c:idx val="6"/>
            <c:bubble3D val="0"/>
            <c:spPr>
              <a:solidFill>
                <a:schemeClr val="accent3">
                  <a:alpha val="74902"/>
                </a:schemeClr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56F-412E-9EB5-735BF763636B}"/>
              </c:ext>
            </c:extLst>
          </c:dPt>
          <c:dPt>
            <c:idx val="7"/>
            <c:bubble3D val="0"/>
            <c:spPr>
              <a:solidFill>
                <a:srgbClr val="E69C67">
                  <a:alpha val="74902"/>
                </a:srgbClr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56F-412E-9EB5-735BF763636B}"/>
              </c:ext>
            </c:extLst>
          </c:dPt>
          <c:dPt>
            <c:idx val="8"/>
            <c:bubble3D val="0"/>
            <c:spPr>
              <a:solidFill>
                <a:srgbClr val="F4CCAD">
                  <a:alpha val="49804"/>
                </a:srgbClr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56F-412E-9EB5-735BF763636B}"/>
              </c:ext>
            </c:extLst>
          </c:dPt>
          <c:dPt>
            <c:idx val="9"/>
            <c:bubble3D val="0"/>
            <c:spPr>
              <a:solidFill>
                <a:srgbClr val="A8A8A8"/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56F-412E-9EB5-735BF763636B}"/>
              </c:ext>
            </c:extLst>
          </c:dPt>
          <c:dPt>
            <c:idx val="10"/>
            <c:bubble3D val="0"/>
            <c:spPr>
              <a:solidFill>
                <a:srgbClr val="FFCA7F"/>
              </a:solidFill>
              <a:ln>
                <a:solidFill>
                  <a:schemeClr val="bg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56F-412E-9EB5-735BF763636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1.5414299569067078E-2"/>
                  <c:y val="7.8088718386799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6F-412E-9EB5-735BF763636B}"/>
                </c:ext>
              </c:extLst>
            </c:dLbl>
            <c:dLbl>
              <c:idx val="8"/>
              <c:layout>
                <c:manualLayout>
                  <c:x val="-3.4519970717945971E-2"/>
                  <c:y val="1.16550923101522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6F-412E-9EB5-735BF763636B}"/>
                </c:ext>
              </c:extLst>
            </c:dLbl>
            <c:dLbl>
              <c:idx val="9"/>
              <c:layout>
                <c:manualLayout>
                  <c:x val="-1.7079007765297268E-3"/>
                  <c:y val="-1.13837017616378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6F-412E-9EB5-735BF763636B}"/>
                </c:ext>
              </c:extLst>
            </c:dLbl>
            <c:dLbl>
              <c:idx val="10"/>
              <c:layout>
                <c:manualLayout>
                  <c:x val="5.185703181141231E-2"/>
                  <c:y val="6.146351072131822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6F-412E-9EB5-735BF7636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accent1"/>
                  </a:solidFill>
                </a:ln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'[1]Töluleg gögn'!$A$26:$A$36</c:f>
              <c:strCache>
                <c:ptCount val="11"/>
                <c:pt idx="0">
                  <c:v>Einstaklingar</c:v>
                </c:pt>
                <c:pt idx="1">
                  <c:v>  Sjávarútvegur</c:v>
                </c:pt>
                <c:pt idx="2">
                  <c:v>  Fasteignafélög</c:v>
                </c:pt>
                <c:pt idx="3">
                  <c:v>  Ferðaþjónusta</c:v>
                </c:pt>
                <c:pt idx="4">
                  <c:v>  Byggingarstarfsemi</c:v>
                </c:pt>
                <c:pt idx="5">
                  <c:v>  Þjónusta, uppl.tækni og fjarskipti</c:v>
                </c:pt>
                <c:pt idx="6">
                  <c:v>  Verslun</c:v>
                </c:pt>
                <c:pt idx="7">
                  <c:v>  Eignarhaldsfélög</c:v>
                </c:pt>
                <c:pt idx="8">
                  <c:v>  Iðnaður og orkufyrirtæki</c:v>
                </c:pt>
                <c:pt idx="9">
                  <c:v>  Landbúnaður</c:v>
                </c:pt>
                <c:pt idx="10">
                  <c:v>  Opinberir aðilar og annað</c:v>
                </c:pt>
              </c:strCache>
            </c:strRef>
          </c:cat>
          <c:val>
            <c:numRef>
              <c:f>'[1]Töluleg gögn'!$B$26:$B$36</c:f>
              <c:numCache>
                <c:formatCode>#,##0</c:formatCode>
                <c:ptCount val="11"/>
                <c:pt idx="0">
                  <c:v>666316</c:v>
                </c:pt>
                <c:pt idx="1">
                  <c:v>176072</c:v>
                </c:pt>
                <c:pt idx="2">
                  <c:v>132573</c:v>
                </c:pt>
                <c:pt idx="3">
                  <c:v>96909</c:v>
                </c:pt>
                <c:pt idx="4">
                  <c:v>75465</c:v>
                </c:pt>
                <c:pt idx="5">
                  <c:v>64189</c:v>
                </c:pt>
                <c:pt idx="6">
                  <c:v>54332</c:v>
                </c:pt>
                <c:pt idx="7">
                  <c:v>30438</c:v>
                </c:pt>
                <c:pt idx="8">
                  <c:v>21228</c:v>
                </c:pt>
                <c:pt idx="9">
                  <c:v>6639</c:v>
                </c:pt>
                <c:pt idx="10">
                  <c:v>3869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C56F-412E-9EB5-735BF7636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16193580186535"/>
          <c:y val="1.1456417598149882E-2"/>
          <c:w val="0.3784639159465788"/>
          <c:h val="0.98042655507222431"/>
        </c:manualLayout>
      </c:layout>
      <c:overlay val="0"/>
      <c:txPr>
        <a:bodyPr/>
        <a:lstStyle/>
        <a:p>
          <a:pPr rtl="0">
            <a:defRPr sz="1000" baseline="0">
              <a:solidFill>
                <a:schemeClr val="accent1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>
          <a:latin typeface="Lais" pitchFamily="2" charset="0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CC7-47DA-9827-2E2A2A172268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CC7-47DA-9827-2E2A2A172268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CC7-47DA-9827-2E2A2A172268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CC7-47DA-9827-2E2A2A17226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C7-47DA-9827-2E2A2A172268}"/>
              </c:ext>
            </c:extLst>
          </c:dPt>
          <c:dLbls>
            <c:dLbl>
              <c:idx val="5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'[1]Töluleg gögn'!$I$2:$N$2</c:f>
              <c:strCache>
                <c:ptCount val="6"/>
                <c:pt idx="0">
                  <c:v>31.12.2017</c:v>
                </c:pt>
                <c:pt idx="1">
                  <c:v>31.12.2018</c:v>
                </c:pt>
                <c:pt idx="2">
                  <c:v>31.12.2019</c:v>
                </c:pt>
                <c:pt idx="3">
                  <c:v>31.12.2020</c:v>
                </c:pt>
                <c:pt idx="4">
                  <c:v>30.6.2021</c:v>
                </c:pt>
                <c:pt idx="5">
                  <c:v>30.6.2021</c:v>
                </c:pt>
              </c:strCache>
            </c:strRef>
          </c:cat>
          <c:val>
            <c:numRef>
              <c:f>'[1]Töluleg gögn'!$I$3:$M$3</c:f>
              <c:numCache>
                <c:formatCode>0.0%</c:formatCode>
                <c:ptCount val="5"/>
                <c:pt idx="0">
                  <c:v>0.26800000000000002</c:v>
                </c:pt>
                <c:pt idx="1">
                  <c:v>0.249</c:v>
                </c:pt>
                <c:pt idx="2">
                  <c:v>0.25800000000000001</c:v>
                </c:pt>
                <c:pt idx="3">
                  <c:v>0.251</c:v>
                </c:pt>
                <c:pt idx="4">
                  <c:v>0.251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CC7-47DA-9827-2E2A2A17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27424"/>
        <c:axId val="208737408"/>
      </c:barChart>
      <c:catAx>
        <c:axId val="20832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08737408"/>
        <c:crosses val="autoZero"/>
        <c:auto val="0"/>
        <c:lblAlgn val="ctr"/>
        <c:lblOffset val="100"/>
        <c:noMultiLvlLbl val="0"/>
      </c:catAx>
      <c:valAx>
        <c:axId val="20873740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Text" lastClr="000000">
                  <a:tint val="75000"/>
                  <a:shade val="95000"/>
                  <a:satMod val="105000"/>
                </a:sysClr>
              </a:solidFill>
              <a:prstDash val="sysDot"/>
            </a:ln>
          </c:spPr>
        </c:majorGridlines>
        <c:numFmt formatCode="0%" sourceLinked="0"/>
        <c:majorTickMark val="out"/>
        <c:minorTickMark val="none"/>
        <c:tickLblPos val="nextTo"/>
        <c:crossAx val="208327424"/>
        <c:crosses val="autoZero"/>
        <c:crossBetween val="between"/>
      </c:valAx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chemeClr val="accent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235185185185182E-2"/>
          <c:y val="9.4570707070707069E-2"/>
          <c:w val="0.56733796296296302"/>
          <c:h val="0.884163059163059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3D8-45E4-B84C-86C0A74EF75C}"/>
              </c:ext>
            </c:extLst>
          </c:dPt>
          <c:dPt>
            <c:idx val="1"/>
            <c:bubble3D val="0"/>
            <c:spPr>
              <a:solidFill>
                <a:srgbClr val="77BCC9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3D8-45E4-B84C-86C0A74EF75C}"/>
              </c:ext>
            </c:extLst>
          </c:dPt>
          <c:dPt>
            <c:idx val="2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3D8-45E4-B84C-86C0A74EF75C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3D8-45E4-B84C-86C0A74EF75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3D8-45E4-B84C-86C0A74EF75C}"/>
              </c:ext>
            </c:extLst>
          </c:dPt>
          <c:dPt>
            <c:idx val="5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3D8-45E4-B84C-86C0A74EF75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Lais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Lais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017592592592593E-2"/>
                  <c:y val="8.15836940836940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8-45E4-B84C-86C0A74EF75C}"/>
                </c:ext>
              </c:extLst>
            </c:dLbl>
            <c:dLbl>
              <c:idx val="4"/>
              <c:layout>
                <c:manualLayout>
                  <c:x val="3.2807870370370369E-3"/>
                  <c:y val="-1.04992784992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8-45E4-B84C-86C0A74EF75C}"/>
                </c:ext>
              </c:extLst>
            </c:dLbl>
            <c:dLbl>
              <c:idx val="5"/>
              <c:layout>
                <c:manualLayout>
                  <c:x val="4.6339699074074071E-2"/>
                  <c:y val="-8.4494949494949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8-45E4-B84C-86C0A74EF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Lais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'[1]Töluleg gögn'!$A$11:$A$16</c:f>
              <c:strCache>
                <c:ptCount val="6"/>
                <c:pt idx="0">
                  <c:v>Innlán frá viðskiptavinum</c:v>
                </c:pt>
                <c:pt idx="1">
                  <c:v>Lántaka</c:v>
                </c:pt>
                <c:pt idx="2">
                  <c:v>Eigið fé</c:v>
                </c:pt>
                <c:pt idx="3">
                  <c:v>Skuldir við lánastofnanir og Seðlabanka</c:v>
                </c:pt>
                <c:pt idx="4">
                  <c:v>Aðrar skuldir</c:v>
                </c:pt>
                <c:pt idx="5">
                  <c:v>Víkjandi lántaka</c:v>
                </c:pt>
              </c:strCache>
            </c:strRef>
          </c:cat>
          <c:val>
            <c:numRef>
              <c:f>'[1]Töluleg gögn'!$D$11:$D$16</c:f>
              <c:numCache>
                <c:formatCode>0%</c:formatCode>
                <c:ptCount val="6"/>
                <c:pt idx="0">
                  <c:v>0.5</c:v>
                </c:pt>
                <c:pt idx="1">
                  <c:v>0.27</c:v>
                </c:pt>
                <c:pt idx="2">
                  <c:v>0.16</c:v>
                </c:pt>
                <c:pt idx="3">
                  <c:v>0.03</c:v>
                </c:pt>
                <c:pt idx="4">
                  <c:v>0.03</c:v>
                </c:pt>
                <c:pt idx="5">
                  <c:v>0.01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3D8-45E4-B84C-86C0A74EF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343865740740745"/>
          <c:y val="8.538311688311688E-2"/>
          <c:w val="0.35892245370370368"/>
          <c:h val="0.829233766233766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1"/>
              </a:solidFill>
              <a:latin typeface="Lais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1"/>
          </a:solidFill>
          <a:latin typeface="Lai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'[1]Töluleg gögn'!$A$71</c:f>
              <c:strCache>
                <c:ptCount val="1"/>
                <c:pt idx="0">
                  <c:v>Stoð 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'[1]Töluleg gögn'!$B$71</c:f>
              <c:numCache>
                <c:formatCode>0.0%</c:formatCode>
                <c:ptCount val="1"/>
                <c:pt idx="0">
                  <c:v>0.08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B7C-9CAC-58F6D0B49034}"/>
            </c:ext>
          </c:extLst>
        </c:ser>
        <c:ser>
          <c:idx val="1"/>
          <c:order val="1"/>
          <c:tx>
            <c:strRef>
              <c:f>'[1]Töluleg gögn'!$A$72</c:f>
              <c:strCache>
                <c:ptCount val="1"/>
                <c:pt idx="0">
                  <c:v>Stoð II-R</c:v>
                </c:pt>
              </c:strCache>
            </c:strRef>
          </c:tx>
          <c:spPr>
            <a:solidFill>
              <a:srgbClr val="56759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'[1]Töluleg gögn'!$B$72</c:f>
              <c:numCache>
                <c:formatCode>0.0%</c:formatCode>
                <c:ptCount val="1"/>
                <c:pt idx="0">
                  <c:v>3.5000000000000003E-2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B7C-9CAC-58F6D0B49034}"/>
            </c:ext>
          </c:extLst>
        </c:ser>
        <c:ser>
          <c:idx val="2"/>
          <c:order val="2"/>
          <c:tx>
            <c:strRef>
              <c:f>'[1]Töluleg gögn'!$A$73</c:f>
              <c:strCache>
                <c:ptCount val="1"/>
                <c:pt idx="0">
                  <c:v>Samanlagðir eiginfjáraukar</c:v>
                </c:pt>
              </c:strCache>
            </c:strRef>
          </c:tx>
          <c:spPr>
            <a:solidFill>
              <a:srgbClr val="7E97B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'[1]Töluleg gögn'!$B$73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4F3-4B7C-9CAC-58F6D0B49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7266048"/>
        <c:axId val="2177181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'[1]Töluleg gögn'!$A$74</c15:sqref>
                        </c15:formulaRef>
                      </c:ext>
                    </c:extLst>
                    <c:strCache>
                      <c:ptCount val="1"/>
                      <c:pt idx="0">
                        <c:v>Samtals</c:v>
                      </c:pt>
                    </c:strCache>
                  </c:strRef>
                </c:tx>
                <c:spPr>
                  <a:noFill/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accent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dLblPos val="inBase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'[1]Töluleg gögn'!$B$74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0.189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4F3-4B7C-9CAC-58F6D0B49034}"/>
                  </c:ext>
                </c:extLst>
              </c15:ser>
            </c15:filteredBarSeries>
          </c:ext>
        </c:extLst>
      </c:barChart>
      <c:catAx>
        <c:axId val="217266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7718144"/>
        <c:crosses val="autoZero"/>
        <c:auto val="1"/>
        <c:lblAlgn val="ctr"/>
        <c:lblOffset val="100"/>
        <c:noMultiLvlLbl val="0"/>
      </c:catAx>
      <c:valAx>
        <c:axId val="217718144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26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744516283524906"/>
          <c:y val="0.90244654418197723"/>
          <c:w val="0.75376843869731802"/>
          <c:h val="7.0886789151356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28575</xdr:colOff>
          <xdr:row>32</xdr:row>
          <xdr:rowOff>1457325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157161</xdr:rowOff>
    </xdr:from>
    <xdr:to>
      <xdr:col>6</xdr:col>
      <xdr:colOff>47625</xdr:colOff>
      <xdr:row>17</xdr:row>
      <xdr:rowOff>452438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CF33F2-9E60-4AC6-95DE-80A10DBBED8A}"/>
            </a:ext>
          </a:extLst>
        </xdr:cNvPr>
        <xdr:cNvSpPr txBox="1"/>
      </xdr:nvSpPr>
      <xdr:spPr>
        <a:xfrm>
          <a:off x="0" y="1919286"/>
          <a:ext cx="4276725" cy="274320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Landsbankinn hf. var stofnaður 7. október 2008 en saga forvera hans nær allt aftur til ársins 1886.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Ríkissjóður Íslands  á 98,2% hlut í bankanum og alls eru hluthafar um  881.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Lilja Björk Einarsdóttir er bankastjóri Landsbankans. </a:t>
          </a:r>
          <a:endParaRPr lang="is-IS" sz="9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4762</xdr:colOff>
      <xdr:row>30</xdr:row>
      <xdr:rowOff>119061</xdr:rowOff>
    </xdr:from>
    <xdr:to>
      <xdr:col>11</xdr:col>
      <xdr:colOff>726282</xdr:colOff>
      <xdr:row>45</xdr:row>
      <xdr:rowOff>476249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C9AF74F1-8550-4ED6-92D9-B35F71410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97631</xdr:colOff>
      <xdr:row>48</xdr:row>
      <xdr:rowOff>57149</xdr:rowOff>
    </xdr:from>
    <xdr:to>
      <xdr:col>11</xdr:col>
      <xdr:colOff>698381</xdr:colOff>
      <xdr:row>63</xdr:row>
      <xdr:rowOff>95249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F349CC79-2ACA-4365-BF51-9C7CBBF56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190500</xdr:colOff>
      <xdr:row>0</xdr:row>
      <xdr:rowOff>28575</xdr:rowOff>
    </xdr:from>
    <xdr:to>
      <xdr:col>11</xdr:col>
      <xdr:colOff>806099</xdr:colOff>
      <xdr:row>0</xdr:row>
      <xdr:rowOff>643155</xdr:rowOff>
    </xdr:to>
    <xdr:pic>
      <xdr:nvPicPr>
        <xdr:cNvPr id="5" name="Picture 4" descr="LB_Merki.jpg">
          <a:extLst>
            <a:ext uri="{FF2B5EF4-FFF2-40B4-BE49-F238E27FC236}">
              <a16:creationId xmlns="" xmlns:a16="http://schemas.microsoft.com/office/drawing/2014/main" id="{A5DD9E30-B578-48F0-A193-1F973D120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810875" y="28575"/>
          <a:ext cx="615599" cy="614580"/>
        </a:xfrm>
        <a:prstGeom prst="rect">
          <a:avLst/>
        </a:prstGeom>
      </xdr:spPr>
    </xdr:pic>
    <xdr:clientData/>
  </xdr:twoCellAnchor>
  <xdr:twoCellAnchor>
    <xdr:from>
      <xdr:col>0</xdr:col>
      <xdr:colOff>11907</xdr:colOff>
      <xdr:row>30</xdr:row>
      <xdr:rowOff>119062</xdr:rowOff>
    </xdr:from>
    <xdr:to>
      <xdr:col>6</xdr:col>
      <xdr:colOff>117094</xdr:colOff>
      <xdr:row>45</xdr:row>
      <xdr:rowOff>213562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F2BA78AB-AA52-4627-87A5-E97CEBBD1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71437</xdr:colOff>
      <xdr:row>48</xdr:row>
      <xdr:rowOff>83344</xdr:rowOff>
    </xdr:from>
    <xdr:to>
      <xdr:col>6</xdr:col>
      <xdr:colOff>32624</xdr:colOff>
      <xdr:row>63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79B439FD-A14F-4398-8C2B-06D4F0B0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0.46882</cdr:x>
      <cdr:y>0.25511</cdr:y>
    </cdr:from>
    <cdr:to>
      <cdr:x>0.63757</cdr:x>
      <cdr:y>0.35928</cdr:y>
    </cdr:to>
    <cdr:sp macro="" textlink="'[2]Töluleg gögn'!$B$74">
      <cdr:nvSpPr>
        <cdr:cNvPr id="2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60696E9D-D1FA-4BB1-BA63-5A1FC20AC63B}"/>
            </a:ext>
          </a:extLst>
        </cdr:cNvPr>
        <cdr:cNvSpPr txBox="1"/>
      </cdr:nvSpPr>
      <cdr:spPr>
        <a:xfrm xmlns:a="http://schemas.openxmlformats.org/drawingml/2006/main">
          <a:off x="1957789" y="863304"/>
          <a:ext cx="704700" cy="3525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0580BE1-B584-4C1E-AC85-55F23BF427CC}" type="TxLink">
            <a:rPr lang="en-US" sz="900" b="1" i="0" u="none" strike="noStrike">
              <a:solidFill>
                <a:srgbClr val="325678"/>
              </a:solidFill>
              <a:latin typeface="Arial"/>
              <a:cs typeface="Arial"/>
            </a:rPr>
            <a:pPr/>
            <a:t>18,9%</a:t>
          </a:fld>
          <a:endParaRPr lang="en-US" sz="105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82</xdr:row>
      <xdr:rowOff>164844</xdr:rowOff>
    </xdr:from>
    <xdr:to>
      <xdr:col>20</xdr:col>
      <xdr:colOff>633479</xdr:colOff>
      <xdr:row>124</xdr:row>
      <xdr:rowOff>42333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21</xdr:col>
      <xdr:colOff>894930</xdr:colOff>
      <xdr:row>171</xdr:row>
      <xdr:rowOff>160810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11</xdr:col>
      <xdr:colOff>793674</xdr:colOff>
      <xdr:row>126</xdr:row>
      <xdr:rowOff>180215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Vinnuskj&#246;l/Fact%20Sheet%20-%20F22021_ISL_vinnuskj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&#246;luleg%20g&#246;g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sbankinn í hnotskurn"/>
      <sheetName val="Viðskiptavinir og útibú"/>
      <sheetName val="Töluleg gögn"/>
      <sheetName val="Útibú"/>
      <sheetName val="Hluthafar"/>
    </sheetNames>
    <sheetDataSet>
      <sheetData sheetId="0"/>
      <sheetData sheetId="1"/>
      <sheetData sheetId="2">
        <row r="2">
          <cell r="I2" t="str">
            <v>31.12.2017</v>
          </cell>
          <cell r="J2" t="str">
            <v>31.12.2018</v>
          </cell>
          <cell r="K2" t="str">
            <v>31.12.2019</v>
          </cell>
          <cell r="L2" t="str">
            <v>31.12.2020</v>
          </cell>
          <cell r="M2" t="str">
            <v>30.6.2021</v>
          </cell>
          <cell r="N2" t="str">
            <v>30.6.2021</v>
          </cell>
        </row>
        <row r="3">
          <cell r="I3">
            <v>0.26800000000000002</v>
          </cell>
          <cell r="J3">
            <v>0.249</v>
          </cell>
          <cell r="K3">
            <v>0.25800000000000001</v>
          </cell>
          <cell r="L3">
            <v>0.251</v>
          </cell>
          <cell r="M3">
            <v>0.251</v>
          </cell>
        </row>
        <row r="7">
          <cell r="W7">
            <v>156.1</v>
          </cell>
          <cell r="Y7">
            <v>146.69999999999999</v>
          </cell>
        </row>
        <row r="8">
          <cell r="U8">
            <v>147.72999999999999</v>
          </cell>
          <cell r="Y8">
            <v>151.36000000000001</v>
          </cell>
        </row>
        <row r="11">
          <cell r="A11" t="str">
            <v>Innlán frá viðskiptavinum</v>
          </cell>
          <cell r="D11">
            <v>0.5</v>
          </cell>
        </row>
        <row r="12">
          <cell r="A12" t="str">
            <v>Lántaka</v>
          </cell>
          <cell r="D12">
            <v>0.27</v>
          </cell>
        </row>
        <row r="13">
          <cell r="A13" t="str">
            <v>Eigið fé</v>
          </cell>
          <cell r="D13">
            <v>0.16</v>
          </cell>
        </row>
        <row r="14">
          <cell r="A14" t="str">
            <v>Skuldir við lánastofnanir og Seðlabanka</v>
          </cell>
          <cell r="D14">
            <v>0.03</v>
          </cell>
        </row>
        <row r="15">
          <cell r="A15" t="str">
            <v>Aðrar skuldir</v>
          </cell>
          <cell r="D15">
            <v>0.03</v>
          </cell>
        </row>
        <row r="16">
          <cell r="A16" t="str">
            <v>Víkjandi lántaka</v>
          </cell>
          <cell r="D16">
            <v>0.01</v>
          </cell>
        </row>
        <row r="26">
          <cell r="A26" t="str">
            <v>Einstaklingar</v>
          </cell>
          <cell r="B26">
            <v>666316</v>
          </cell>
        </row>
        <row r="27">
          <cell r="A27" t="str">
            <v xml:space="preserve">  Sjávarútvegur</v>
          </cell>
          <cell r="B27">
            <v>176072</v>
          </cell>
        </row>
        <row r="28">
          <cell r="A28" t="str">
            <v xml:space="preserve">  Fasteignafélög</v>
          </cell>
          <cell r="B28">
            <v>132573</v>
          </cell>
        </row>
        <row r="29">
          <cell r="A29" t="str">
            <v xml:space="preserve">  Ferðaþjónusta</v>
          </cell>
          <cell r="B29">
            <v>96909</v>
          </cell>
        </row>
        <row r="30">
          <cell r="A30" t="str">
            <v xml:space="preserve">  Byggingarstarfsemi</v>
          </cell>
          <cell r="B30">
            <v>75465</v>
          </cell>
        </row>
        <row r="31">
          <cell r="A31" t="str">
            <v xml:space="preserve">  Þjónusta, uppl.tækni og fjarskipti</v>
          </cell>
          <cell r="B31">
            <v>64189</v>
          </cell>
        </row>
        <row r="32">
          <cell r="A32" t="str">
            <v xml:space="preserve">  Verslun</v>
          </cell>
          <cell r="B32">
            <v>54332</v>
          </cell>
        </row>
        <row r="33">
          <cell r="A33" t="str">
            <v xml:space="preserve">  Eignarhaldsfélög</v>
          </cell>
          <cell r="B33">
            <v>30438</v>
          </cell>
        </row>
        <row r="34">
          <cell r="A34" t="str">
            <v xml:space="preserve">  Iðnaður og orkufyrirtæki</v>
          </cell>
          <cell r="B34">
            <v>21228</v>
          </cell>
        </row>
        <row r="35">
          <cell r="A35" t="str">
            <v xml:space="preserve">  Landbúnaður</v>
          </cell>
          <cell r="B35">
            <v>6639</v>
          </cell>
        </row>
        <row r="36">
          <cell r="A36" t="str">
            <v xml:space="preserve">  Opinberir aðilar og annað</v>
          </cell>
          <cell r="B36">
            <v>3869</v>
          </cell>
        </row>
        <row r="71">
          <cell r="A71" t="str">
            <v>Stoð I</v>
          </cell>
          <cell r="B71">
            <v>0.08</v>
          </cell>
        </row>
        <row r="72">
          <cell r="A72" t="str">
            <v>Stoð II-R</v>
          </cell>
          <cell r="B72">
            <v>3.5000000000000003E-2</v>
          </cell>
        </row>
        <row r="73">
          <cell r="A73" t="str">
            <v>Samanlagðir eiginfjáraukar</v>
          </cell>
          <cell r="B73">
            <v>7.3999999999999996E-2</v>
          </cell>
        </row>
        <row r="74">
          <cell r="A74" t="str">
            <v>Samtals</v>
          </cell>
          <cell r="B74">
            <v>0.189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öluleg gög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bankinn.landsbankinn.is/fjarfestar/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C11:P53"/>
  <sheetViews>
    <sheetView zoomScale="90" zoomScaleNormal="90" workbookViewId="0">
      <selection activeCell="N10" sqref="N10"/>
    </sheetView>
  </sheetViews>
  <sheetFormatPr defaultRowHeight="15"/>
  <cols>
    <col min="1" max="1" width="10.33203125" style="1" customWidth="1"/>
    <col min="2" max="3" width="8.6640625" style="1" customWidth="1"/>
    <col min="4" max="4" width="4.33203125" style="1" customWidth="1"/>
    <col min="5" max="5" width="5.77734375" style="1" customWidth="1"/>
    <col min="6" max="6" width="10.33203125" style="1" customWidth="1"/>
    <col min="7" max="7" width="7.44140625" style="1" customWidth="1"/>
    <col min="8" max="8" width="5.44140625" style="1" customWidth="1"/>
    <col min="9" max="10" width="7.77734375" style="1" customWidth="1"/>
    <col min="11" max="11" width="5.109375" style="1" customWidth="1"/>
    <col min="12" max="12" width="20.5546875" style="1" customWidth="1"/>
    <col min="13" max="13" width="43.44140625" style="1" customWidth="1"/>
    <col min="14" max="14" width="53.6640625" style="1" customWidth="1"/>
    <col min="15" max="15" width="22.77734375" style="1" customWidth="1"/>
    <col min="16" max="16" width="14.44140625" style="1" customWidth="1"/>
    <col min="17" max="16384" width="8.88671875" style="1"/>
  </cols>
  <sheetData>
    <row r="11" spans="3:16" ht="15.75" thickBot="1"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P11" s="7"/>
    </row>
    <row r="13" spans="3:16" ht="34.5">
      <c r="E13" s="115" t="s">
        <v>28</v>
      </c>
    </row>
    <row r="14" spans="3:16" ht="20.25">
      <c r="E14" s="116" t="s">
        <v>130</v>
      </c>
    </row>
    <row r="15" spans="3:16" ht="15.75" thickBot="1"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P15" s="7"/>
    </row>
    <row r="17" spans="8:16" ht="27">
      <c r="H17" s="117"/>
    </row>
    <row r="22" spans="8:16" ht="16.5" customHeight="1">
      <c r="I22" s="117"/>
      <c r="J22" s="117"/>
      <c r="K22" s="8"/>
      <c r="L22" s="8"/>
      <c r="M22" s="8"/>
      <c r="N22" s="8"/>
      <c r="O22" s="8"/>
      <c r="P22" s="8"/>
    </row>
    <row r="23" spans="8:16" ht="32.25" customHeight="1"/>
    <row r="27" spans="8:16" ht="18" customHeight="1"/>
    <row r="28" spans="8:16" ht="6.75" customHeight="1"/>
    <row r="29" spans="8:16" ht="12" customHeight="1"/>
    <row r="31" spans="8:16" ht="15" customHeight="1"/>
    <row r="32" spans="8:16" ht="65.25" customHeight="1"/>
    <row r="33" spans="3:15" ht="121.5" customHeight="1"/>
    <row r="34" spans="3:15" ht="16.5" customHeight="1"/>
    <row r="35" spans="3:15">
      <c r="C35" s="6"/>
      <c r="D35" s="6"/>
      <c r="E35" s="6"/>
      <c r="F35" s="6"/>
      <c r="G35" s="6"/>
      <c r="H35" s="6"/>
      <c r="I35" s="9"/>
      <c r="J35" s="9"/>
      <c r="K35" s="6"/>
      <c r="L35" s="10"/>
    </row>
    <row r="36" spans="3:15" ht="14.25" customHeight="1"/>
    <row r="37" spans="3:15" ht="17.25" customHeight="1"/>
    <row r="47" spans="3:15">
      <c r="C47" s="6"/>
      <c r="D47" s="6"/>
      <c r="E47" s="6"/>
      <c r="F47" s="6"/>
      <c r="G47" s="6"/>
      <c r="H47" s="6"/>
      <c r="I47" s="9"/>
      <c r="J47" s="9"/>
      <c r="K47" s="6"/>
      <c r="L47" s="10"/>
      <c r="M47" s="10"/>
      <c r="N47" s="10"/>
      <c r="O47" s="10"/>
    </row>
    <row r="49" spans="3:16">
      <c r="C49" s="6"/>
      <c r="D49" s="6"/>
      <c r="E49" s="6"/>
      <c r="F49" s="6"/>
      <c r="G49" s="6"/>
      <c r="H49" s="6"/>
      <c r="I49" s="9"/>
      <c r="J49" s="9"/>
      <c r="K49" s="6"/>
      <c r="L49" s="10"/>
      <c r="M49" s="10"/>
      <c r="N49" s="10"/>
      <c r="O49" s="10"/>
    </row>
    <row r="52" spans="3:16" ht="18.75" customHeight="1"/>
    <row r="53" spans="3:16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Exch.Document.7" shapeId="102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28575</xdr:colOff>
                <xdr:row>32</xdr:row>
                <xdr:rowOff>1457325</xdr:rowOff>
              </to>
            </anchor>
          </objectPr>
        </oleObject>
      </mc:Choice>
      <mc:Fallback>
        <oleObject progId="AcroExch.Document.7" shapeId="102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N31"/>
  <sheetViews>
    <sheetView zoomScaleNormal="100" zoomScaleSheetLayoutView="100" zoomScalePageLayoutView="165" workbookViewId="0">
      <selection activeCell="A15" sqref="A15"/>
    </sheetView>
  </sheetViews>
  <sheetFormatPr defaultColWidth="11.5546875" defaultRowHeight="15"/>
  <cols>
    <col min="1" max="1" width="31.44140625" style="23" customWidth="1"/>
    <col min="2" max="6" width="8.77734375" style="23" customWidth="1"/>
    <col min="7" max="7" width="4.33203125" style="23" customWidth="1"/>
    <col min="8" max="10" width="11.5546875" style="23"/>
    <col min="11" max="11" width="17.6640625" style="23" customWidth="1"/>
    <col min="12" max="16384" width="11.5546875" style="23"/>
  </cols>
  <sheetData>
    <row r="1" spans="1:14" ht="24" customHeight="1">
      <c r="A1" s="45" t="s">
        <v>16</v>
      </c>
      <c r="B1" s="45"/>
      <c r="C1" s="45"/>
      <c r="D1" s="39"/>
      <c r="E1" s="39"/>
      <c r="F1" s="39"/>
    </row>
    <row r="2" spans="1:14" ht="24" customHeight="1" thickBot="1">
      <c r="A2" s="46" t="s">
        <v>5</v>
      </c>
      <c r="B2" s="67">
        <v>2020</v>
      </c>
      <c r="C2" s="67">
        <v>2019</v>
      </c>
      <c r="D2" s="67">
        <v>2018</v>
      </c>
      <c r="E2" s="67">
        <v>2017</v>
      </c>
      <c r="F2" s="67">
        <v>2016</v>
      </c>
    </row>
    <row r="3" spans="1:14" ht="24" customHeight="1">
      <c r="A3" s="44" t="s">
        <v>17</v>
      </c>
      <c r="B3" s="40">
        <v>10521</v>
      </c>
      <c r="C3" s="40">
        <v>18235</v>
      </c>
      <c r="D3" s="40">
        <v>19260</v>
      </c>
      <c r="E3" s="40">
        <v>19766</v>
      </c>
      <c r="F3" s="40">
        <v>16643</v>
      </c>
      <c r="I3" s="26"/>
      <c r="J3" s="26"/>
      <c r="K3" s="26"/>
      <c r="L3" s="26"/>
      <c r="M3" s="26"/>
      <c r="N3" s="26"/>
    </row>
    <row r="4" spans="1:14" ht="24" customHeight="1">
      <c r="A4" s="48" t="s">
        <v>18</v>
      </c>
      <c r="B4" s="71">
        <v>5.0999999999999997E-2</v>
      </c>
      <c r="C4" s="71">
        <v>9.6000000000000002E-2</v>
      </c>
      <c r="D4" s="71">
        <v>0.111</v>
      </c>
      <c r="E4" s="71">
        <v>0.11</v>
      </c>
      <c r="F4" s="71">
        <v>8.6999999999999994E-2</v>
      </c>
      <c r="I4" s="26"/>
      <c r="J4" s="26"/>
      <c r="K4" s="26"/>
      <c r="L4" s="26"/>
      <c r="M4" s="26"/>
      <c r="N4" s="26"/>
    </row>
    <row r="5" spans="1:14" ht="24" customHeight="1">
      <c r="A5" s="48" t="s">
        <v>19</v>
      </c>
      <c r="B5" s="71">
        <v>4.2999999999999997E-2</v>
      </c>
      <c r="C5" s="71">
        <v>7.4999999999999997E-2</v>
      </c>
      <c r="D5" s="71">
        <v>8.2000000000000003E-2</v>
      </c>
      <c r="E5" s="71">
        <v>8.2000000000000003E-2</v>
      </c>
      <c r="F5" s="71">
        <v>6.6000000000000003E-2</v>
      </c>
      <c r="I5" s="26"/>
      <c r="J5" s="26"/>
      <c r="K5" s="26"/>
      <c r="L5" s="26"/>
      <c r="M5" s="26"/>
      <c r="N5" s="26"/>
    </row>
    <row r="6" spans="1:14" ht="24" customHeight="1">
      <c r="A6" s="48" t="s">
        <v>55</v>
      </c>
      <c r="B6" s="71">
        <v>7.0000000000000001E-3</v>
      </c>
      <c r="C6" s="71">
        <v>1.2999999999999999E-2</v>
      </c>
      <c r="D6" s="71">
        <v>1.4999999999999999E-2</v>
      </c>
      <c r="E6" s="71">
        <v>1.7000000000000001E-2</v>
      </c>
      <c r="F6" s="71">
        <v>1.4999999999999999E-2</v>
      </c>
      <c r="I6" s="26"/>
      <c r="J6" s="26"/>
      <c r="K6" s="26"/>
      <c r="L6" s="26"/>
      <c r="M6" s="26"/>
      <c r="N6" s="26"/>
    </row>
    <row r="7" spans="1:14" ht="24" customHeight="1">
      <c r="A7" s="48" t="s">
        <v>138</v>
      </c>
      <c r="B7" s="71">
        <v>0.47399999999999998</v>
      </c>
      <c r="C7" s="71">
        <v>0.42599999999999999</v>
      </c>
      <c r="D7" s="71">
        <v>0.45500000000000002</v>
      </c>
      <c r="E7" s="71">
        <v>0.46100000000000002</v>
      </c>
      <c r="F7" s="71">
        <v>0.48399999999999999</v>
      </c>
      <c r="I7" s="26"/>
      <c r="J7" s="26"/>
      <c r="K7" s="26"/>
      <c r="L7" s="26"/>
      <c r="M7" s="26"/>
      <c r="N7" s="26"/>
    </row>
    <row r="8" spans="1:14" ht="24" customHeight="1">
      <c r="A8" s="48" t="s">
        <v>166</v>
      </c>
      <c r="B8" s="71">
        <v>1.6E-2</v>
      </c>
      <c r="C8" s="71">
        <v>1.7000000000000001E-2</v>
      </c>
      <c r="D8" s="71">
        <v>1.9E-2</v>
      </c>
      <c r="E8" s="71">
        <v>0.02</v>
      </c>
      <c r="F8" s="71">
        <v>2.1000000000000001E-2</v>
      </c>
      <c r="I8" s="26"/>
      <c r="J8" s="26"/>
      <c r="K8" s="26"/>
      <c r="L8" s="26"/>
      <c r="M8" s="26"/>
      <c r="N8" s="26"/>
    </row>
    <row r="9" spans="1:14" ht="24" customHeight="1">
      <c r="A9" s="48" t="s">
        <v>6</v>
      </c>
      <c r="B9" s="49">
        <v>38074</v>
      </c>
      <c r="C9" s="49">
        <v>39670</v>
      </c>
      <c r="D9" s="49">
        <v>40814</v>
      </c>
      <c r="E9" s="49">
        <v>36271</v>
      </c>
      <c r="F9" s="49">
        <v>34650</v>
      </c>
      <c r="I9" s="26"/>
      <c r="J9" s="26"/>
      <c r="K9" s="26"/>
      <c r="L9" s="26"/>
      <c r="M9" s="26"/>
      <c r="N9" s="26"/>
    </row>
    <row r="10" spans="1:14" ht="24" customHeight="1">
      <c r="A10" s="48" t="s">
        <v>136</v>
      </c>
      <c r="B10" s="71">
        <v>2.5000000000000001E-2</v>
      </c>
      <c r="C10" s="71">
        <v>2.8000000000000001E-2</v>
      </c>
      <c r="D10" s="71">
        <v>3.2000000000000001E-2</v>
      </c>
      <c r="E10" s="71">
        <v>3.1E-2</v>
      </c>
      <c r="F10" s="71">
        <v>3.1E-2</v>
      </c>
      <c r="I10" s="26"/>
      <c r="J10" s="26"/>
      <c r="K10" s="26"/>
      <c r="L10" s="26"/>
      <c r="M10" s="26"/>
      <c r="N10" s="26"/>
    </row>
    <row r="11" spans="1:14" ht="24" customHeight="1">
      <c r="A11" s="48" t="s">
        <v>23</v>
      </c>
      <c r="B11" s="72">
        <v>0.45</v>
      </c>
      <c r="C11" s="72">
        <v>0.77</v>
      </c>
      <c r="D11" s="72">
        <v>0.81</v>
      </c>
      <c r="E11" s="72">
        <v>0.84</v>
      </c>
      <c r="F11" s="72">
        <v>0.7</v>
      </c>
      <c r="I11" s="26"/>
      <c r="J11" s="26"/>
      <c r="K11" s="26"/>
      <c r="L11" s="26"/>
      <c r="M11" s="26"/>
      <c r="N11" s="26"/>
    </row>
    <row r="12" spans="1:14" ht="24" customHeight="1">
      <c r="A12" s="48" t="s">
        <v>74</v>
      </c>
      <c r="B12" s="71">
        <v>0.251</v>
      </c>
      <c r="C12" s="71">
        <v>0.25800000000000001</v>
      </c>
      <c r="D12" s="71">
        <v>0.249</v>
      </c>
      <c r="E12" s="71">
        <v>0.26700000000000002</v>
      </c>
      <c r="F12" s="71">
        <v>0.30199999999999999</v>
      </c>
      <c r="I12" s="26"/>
      <c r="J12" s="26"/>
      <c r="K12" s="26"/>
      <c r="L12" s="26"/>
      <c r="M12" s="26"/>
      <c r="N12" s="26"/>
    </row>
    <row r="13" spans="1:14" ht="24" customHeight="1">
      <c r="A13" s="48" t="s">
        <v>22</v>
      </c>
      <c r="B13" s="49">
        <v>1564177</v>
      </c>
      <c r="C13" s="49">
        <v>1426328</v>
      </c>
      <c r="D13" s="49">
        <v>1326041</v>
      </c>
      <c r="E13" s="49">
        <v>1192870</v>
      </c>
      <c r="F13" s="49">
        <v>1111157</v>
      </c>
      <c r="I13" s="26"/>
      <c r="J13" s="26"/>
      <c r="K13" s="26"/>
      <c r="L13" s="26"/>
      <c r="M13" s="26"/>
      <c r="N13" s="26"/>
    </row>
    <row r="14" spans="1:14" ht="24" customHeight="1">
      <c r="A14" s="48" t="s">
        <v>188</v>
      </c>
      <c r="B14" s="71">
        <v>1.605</v>
      </c>
      <c r="C14" s="71">
        <v>1.611</v>
      </c>
      <c r="D14" s="71">
        <v>1.536</v>
      </c>
      <c r="E14" s="71">
        <v>1.53</v>
      </c>
      <c r="F14" s="71">
        <v>1.4470000000000001</v>
      </c>
      <c r="I14" s="26"/>
      <c r="J14" s="26"/>
      <c r="K14" s="26"/>
      <c r="L14" s="26"/>
      <c r="M14" s="26"/>
      <c r="N14" s="26"/>
    </row>
    <row r="15" spans="1:14" ht="24" customHeight="1">
      <c r="A15" s="48" t="s">
        <v>92</v>
      </c>
      <c r="B15" s="73">
        <v>1.54</v>
      </c>
      <c r="C15" s="73">
        <v>1.61</v>
      </c>
      <c r="D15" s="73">
        <v>1.58</v>
      </c>
      <c r="E15" s="73">
        <v>1.57</v>
      </c>
      <c r="F15" s="73">
        <v>1.28</v>
      </c>
      <c r="I15" s="26"/>
      <c r="J15" s="26"/>
      <c r="K15" s="26"/>
      <c r="L15" s="26"/>
      <c r="M15" s="26"/>
      <c r="N15" s="26"/>
    </row>
    <row r="16" spans="1:14" ht="24" customHeight="1">
      <c r="A16" s="48" t="s">
        <v>21</v>
      </c>
      <c r="B16" s="73">
        <v>4.24</v>
      </c>
      <c r="C16" s="73">
        <v>7.69</v>
      </c>
      <c r="D16" s="73">
        <v>5.34</v>
      </c>
      <c r="E16" s="73">
        <v>9.31</v>
      </c>
      <c r="F16" s="73">
        <v>7.43</v>
      </c>
      <c r="I16" s="26"/>
      <c r="J16" s="26"/>
      <c r="K16" s="26"/>
      <c r="L16" s="26"/>
      <c r="M16" s="26"/>
      <c r="N16" s="26"/>
    </row>
    <row r="17" spans="1:14" ht="24" customHeight="1">
      <c r="A17" s="48" t="s">
        <v>20</v>
      </c>
      <c r="B17" s="73">
        <v>1.32</v>
      </c>
      <c r="C17" s="73">
        <v>1.43</v>
      </c>
      <c r="D17" s="73">
        <v>1.66</v>
      </c>
      <c r="E17" s="73">
        <v>1.79</v>
      </c>
      <c r="F17" s="73">
        <v>1.54</v>
      </c>
      <c r="I17" s="26"/>
      <c r="J17" s="26"/>
      <c r="K17" s="26"/>
      <c r="L17" s="26"/>
      <c r="M17" s="26"/>
      <c r="N17" s="26"/>
    </row>
    <row r="18" spans="1:14" ht="24" customHeight="1">
      <c r="A18" s="48" t="s">
        <v>140</v>
      </c>
      <c r="B18" s="49">
        <v>878</v>
      </c>
      <c r="C18" s="49">
        <v>893</v>
      </c>
      <c r="D18" s="49">
        <v>919</v>
      </c>
      <c r="E18" s="49">
        <v>997</v>
      </c>
      <c r="F18" s="49">
        <v>1012</v>
      </c>
      <c r="I18" s="26"/>
      <c r="J18" s="26"/>
      <c r="K18" s="26"/>
      <c r="L18" s="26"/>
      <c r="M18" s="26"/>
      <c r="N18" s="26"/>
    </row>
    <row r="19" spans="1:14" ht="24" customHeight="1">
      <c r="A19" s="48" t="s">
        <v>24</v>
      </c>
      <c r="B19" s="72">
        <v>0</v>
      </c>
      <c r="C19" s="72">
        <v>0.42</v>
      </c>
      <c r="D19" s="72">
        <v>1.05</v>
      </c>
      <c r="E19" s="72">
        <v>1.05</v>
      </c>
      <c r="F19" s="72">
        <v>1.2</v>
      </c>
      <c r="I19" s="26"/>
      <c r="J19" s="26"/>
      <c r="K19" s="26"/>
      <c r="L19" s="26"/>
      <c r="M19" s="26"/>
      <c r="N19" s="26"/>
    </row>
    <row r="20" spans="1:14" ht="9" customHeight="1"/>
    <row r="21" spans="1:14">
      <c r="A21" s="28" t="s">
        <v>75</v>
      </c>
      <c r="B21" s="28"/>
      <c r="C21" s="28"/>
    </row>
    <row r="22" spans="1:14">
      <c r="A22" s="28" t="s">
        <v>137</v>
      </c>
      <c r="B22" s="28"/>
      <c r="C22" s="28"/>
    </row>
    <row r="23" spans="1:14">
      <c r="A23" s="28"/>
      <c r="B23" s="28"/>
      <c r="C23" s="28"/>
      <c r="D23" s="29"/>
      <c r="E23" s="29"/>
      <c r="F23" s="29"/>
    </row>
    <row r="24" spans="1:14">
      <c r="A24" s="28"/>
      <c r="B24" s="28"/>
      <c r="C24" s="28"/>
      <c r="D24" s="29"/>
      <c r="E24" s="29"/>
      <c r="F24" s="29"/>
    </row>
    <row r="25" spans="1:14" ht="9" customHeight="1" thickBot="1"/>
    <row r="26" spans="1:14" ht="24" customHeight="1" thickBot="1">
      <c r="A26" s="20" t="s">
        <v>3</v>
      </c>
      <c r="B26" s="25"/>
      <c r="C26" s="25"/>
    </row>
    <row r="31" spans="1:14" ht="41.25" customHeight="1"/>
  </sheetData>
  <hyperlinks>
    <hyperlink ref="A26" location="Efnisyfirlit!Print_Area" display="Aftur í efnisyfirlit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29"/>
  <sheetViews>
    <sheetView zoomScaleNormal="100" zoomScaleSheetLayoutView="100" zoomScalePageLayoutView="165" workbookViewId="0">
      <selection activeCell="A14" sqref="A14"/>
    </sheetView>
  </sheetViews>
  <sheetFormatPr defaultColWidth="11.5546875" defaultRowHeight="15"/>
  <cols>
    <col min="1" max="1" width="31.21875" style="23" customWidth="1"/>
    <col min="2" max="3" width="9.109375" style="23" customWidth="1"/>
    <col min="4" max="4" width="9.21875" style="23" customWidth="1"/>
    <col min="5" max="5" width="9.44140625" style="23" customWidth="1"/>
    <col min="6" max="10" width="8.21875" style="23" customWidth="1"/>
    <col min="11" max="16384" width="11.5546875" style="23"/>
  </cols>
  <sheetData>
    <row r="1" spans="1:21" ht="24" customHeight="1">
      <c r="A1" s="45" t="s">
        <v>16</v>
      </c>
      <c r="B1" s="45"/>
      <c r="C1" s="45"/>
      <c r="D1" s="45"/>
      <c r="E1" s="39"/>
      <c r="F1" s="39"/>
      <c r="G1" s="39"/>
      <c r="H1" s="39"/>
      <c r="I1" s="39"/>
      <c r="J1" s="45"/>
    </row>
    <row r="2" spans="1:21" ht="24" customHeight="1" thickBot="1">
      <c r="A2" s="46" t="s">
        <v>5</v>
      </c>
      <c r="B2" s="67" t="s">
        <v>179</v>
      </c>
      <c r="C2" s="67" t="s">
        <v>159</v>
      </c>
      <c r="D2" s="67" t="s">
        <v>132</v>
      </c>
      <c r="E2" s="67" t="s">
        <v>129</v>
      </c>
      <c r="F2" s="67" t="s">
        <v>128</v>
      </c>
      <c r="G2" s="67" t="s">
        <v>119</v>
      </c>
      <c r="H2" s="67" t="s">
        <v>107</v>
      </c>
      <c r="I2" s="67" t="s">
        <v>101</v>
      </c>
      <c r="J2" s="67" t="s">
        <v>100</v>
      </c>
    </row>
    <row r="3" spans="1:21" ht="24" customHeight="1">
      <c r="A3" s="44" t="s">
        <v>126</v>
      </c>
      <c r="B3" s="40">
        <v>6487</v>
      </c>
      <c r="C3" s="40">
        <v>7618</v>
      </c>
      <c r="D3" s="40">
        <v>9822</v>
      </c>
      <c r="E3" s="40">
        <v>3986</v>
      </c>
      <c r="F3" s="40">
        <v>341</v>
      </c>
      <c r="G3" s="40">
        <v>-3628</v>
      </c>
      <c r="H3" s="40">
        <v>3875</v>
      </c>
      <c r="I3" s="40">
        <v>3247</v>
      </c>
      <c r="J3" s="40">
        <v>4329</v>
      </c>
      <c r="L3" s="136"/>
      <c r="M3" s="136"/>
      <c r="N3" s="136"/>
      <c r="O3" s="136"/>
      <c r="P3" s="136"/>
      <c r="Q3" s="136"/>
      <c r="R3" s="136"/>
      <c r="S3" s="136"/>
      <c r="T3" s="136"/>
      <c r="U3" s="136"/>
    </row>
    <row r="4" spans="1:21" ht="24" customHeight="1">
      <c r="A4" s="48" t="s">
        <v>56</v>
      </c>
      <c r="B4" s="71">
        <v>0.122</v>
      </c>
      <c r="C4" s="71">
        <v>0.14199999999999999</v>
      </c>
      <c r="D4" s="71">
        <v>0.17799999999999999</v>
      </c>
      <c r="E4" s="71">
        <v>8.5000000000000006E-2</v>
      </c>
      <c r="F4" s="71">
        <v>-8.9999999999999993E-3</v>
      </c>
      <c r="G4" s="71">
        <v>-5.3999999999999999E-2</v>
      </c>
      <c r="H4" s="71">
        <v>0.08</v>
      </c>
      <c r="I4" s="71">
        <v>0.08</v>
      </c>
      <c r="J4" s="71">
        <v>9.5000000000000001E-2</v>
      </c>
      <c r="L4" s="136"/>
      <c r="M4" s="136"/>
      <c r="N4" s="136"/>
      <c r="O4" s="136"/>
      <c r="P4" s="136"/>
      <c r="Q4" s="136"/>
      <c r="R4" s="136"/>
      <c r="S4" s="136"/>
      <c r="T4" s="136"/>
      <c r="U4" s="136"/>
    </row>
    <row r="5" spans="1:21" ht="24" customHeight="1">
      <c r="A5" s="48" t="s">
        <v>19</v>
      </c>
      <c r="B5" s="71">
        <v>9.8000000000000004E-2</v>
      </c>
      <c r="C5" s="71">
        <v>0.11700000000000001</v>
      </c>
      <c r="D5" s="71">
        <v>0.155</v>
      </c>
      <c r="E5" s="71">
        <v>6.5000000000000002E-2</v>
      </c>
      <c r="F5" s="71">
        <v>6.0000000000000001E-3</v>
      </c>
      <c r="G5" s="71">
        <v>-5.8999999999999997E-2</v>
      </c>
      <c r="H5" s="71">
        <v>6.3E-2</v>
      </c>
      <c r="I5" s="71">
        <v>5.3999999999999999E-2</v>
      </c>
      <c r="J5" s="71">
        <v>7.0999999999999994E-2</v>
      </c>
      <c r="L5" s="136"/>
      <c r="M5" s="136"/>
      <c r="N5" s="136"/>
      <c r="O5" s="136"/>
      <c r="P5" s="136"/>
      <c r="Q5" s="136"/>
      <c r="R5" s="136"/>
      <c r="S5" s="136"/>
      <c r="T5" s="136"/>
      <c r="U5" s="136"/>
    </row>
    <row r="6" spans="1:21" ht="24" customHeight="1">
      <c r="A6" s="48" t="s">
        <v>55</v>
      </c>
      <c r="B6" s="71">
        <v>1.6E-2</v>
      </c>
      <c r="C6" s="71">
        <v>1.9E-2</v>
      </c>
      <c r="D6" s="71">
        <v>2.5000000000000001E-2</v>
      </c>
      <c r="E6" s="71">
        <v>0.01</v>
      </c>
      <c r="F6" s="71">
        <v>1E-3</v>
      </c>
      <c r="G6" s="71">
        <v>-0.01</v>
      </c>
      <c r="H6" s="71">
        <v>1.0999999999999999E-2</v>
      </c>
      <c r="I6" s="71">
        <v>8.9999999999999993E-3</v>
      </c>
      <c r="J6" s="71">
        <v>1.2E-2</v>
      </c>
      <c r="L6" s="136"/>
      <c r="M6" s="136"/>
      <c r="N6" s="136"/>
      <c r="O6" s="136"/>
      <c r="P6" s="136"/>
      <c r="Q6" s="136"/>
      <c r="R6" s="136"/>
      <c r="S6" s="136"/>
      <c r="T6" s="136"/>
      <c r="U6" s="136"/>
    </row>
    <row r="7" spans="1:21" ht="24" customHeight="1">
      <c r="A7" s="48" t="s">
        <v>138</v>
      </c>
      <c r="B7" s="71">
        <v>0.41699999999999998</v>
      </c>
      <c r="C7" s="71">
        <v>0.45800000000000002</v>
      </c>
      <c r="D7" s="71">
        <v>0.38800000000000001</v>
      </c>
      <c r="E7" s="71">
        <v>0.46600000000000003</v>
      </c>
      <c r="F7" s="71">
        <v>0.42699999999999999</v>
      </c>
      <c r="G7" s="71">
        <v>0.72599999999999998</v>
      </c>
      <c r="H7" s="71">
        <v>0.46200000000000002</v>
      </c>
      <c r="I7" s="71">
        <v>0.439</v>
      </c>
      <c r="J7" s="71">
        <v>0.42299999999999999</v>
      </c>
      <c r="L7" s="136"/>
      <c r="M7" s="136"/>
      <c r="N7" s="136"/>
      <c r="O7" s="136"/>
      <c r="P7" s="136"/>
      <c r="Q7" s="136"/>
      <c r="R7" s="136"/>
      <c r="S7" s="136"/>
      <c r="T7" s="136"/>
      <c r="U7" s="136"/>
    </row>
    <row r="8" spans="1:21" ht="24" customHeight="1">
      <c r="A8" s="48" t="s">
        <v>166</v>
      </c>
      <c r="B8" s="71">
        <v>1.4E-2</v>
      </c>
      <c r="C8" s="71">
        <v>1.4999999999999999E-2</v>
      </c>
      <c r="D8" s="71">
        <v>1.6E-2</v>
      </c>
      <c r="E8" s="71">
        <v>1.3190309750512233E-2</v>
      </c>
      <c r="F8" s="71">
        <v>1.6E-2</v>
      </c>
      <c r="G8" s="71">
        <v>1.7000000000000001E-2</v>
      </c>
      <c r="H8" s="71">
        <v>1.7999999999999999E-2</v>
      </c>
      <c r="I8" s="71">
        <v>1.4999999999999999E-2</v>
      </c>
      <c r="J8" s="71">
        <v>1.7000000000000001E-2</v>
      </c>
      <c r="L8" s="136"/>
      <c r="M8" s="136"/>
      <c r="N8" s="136"/>
      <c r="O8" s="136"/>
      <c r="P8" s="136"/>
      <c r="Q8" s="136"/>
      <c r="R8" s="136"/>
      <c r="S8" s="136"/>
      <c r="T8" s="136"/>
      <c r="U8" s="136"/>
    </row>
    <row r="9" spans="1:21" ht="24" customHeight="1">
      <c r="A9" s="48" t="s">
        <v>6</v>
      </c>
      <c r="B9" s="49">
        <v>10332</v>
      </c>
      <c r="C9" s="49">
        <v>8626</v>
      </c>
      <c r="D9" s="49">
        <v>9694</v>
      </c>
      <c r="E9" s="49">
        <v>9441</v>
      </c>
      <c r="F9" s="49">
        <v>9512</v>
      </c>
      <c r="G9" s="49">
        <v>9427</v>
      </c>
      <c r="H9" s="49">
        <v>9580</v>
      </c>
      <c r="I9" s="49">
        <v>9631</v>
      </c>
      <c r="J9" s="49">
        <v>10214</v>
      </c>
      <c r="L9" s="136"/>
      <c r="M9" s="136"/>
      <c r="N9" s="136"/>
      <c r="O9" s="136"/>
      <c r="P9" s="136"/>
      <c r="Q9" s="136"/>
      <c r="R9" s="136"/>
      <c r="S9" s="136"/>
      <c r="T9" s="136"/>
      <c r="U9" s="136"/>
    </row>
    <row r="10" spans="1:21" ht="24" customHeight="1">
      <c r="A10" s="48" t="s">
        <v>136</v>
      </c>
      <c r="B10" s="71">
        <v>2.5000000000000001E-2</v>
      </c>
      <c r="C10" s="71">
        <v>2.1999999999999999E-2</v>
      </c>
      <c r="D10" s="71">
        <v>2.4E-2</v>
      </c>
      <c r="E10" s="71">
        <v>2.4E-2</v>
      </c>
      <c r="F10" s="71">
        <v>2.5000000000000001E-2</v>
      </c>
      <c r="G10" s="71">
        <v>2.5999999999999999E-2</v>
      </c>
      <c r="H10" s="71">
        <v>2.7E-2</v>
      </c>
      <c r="I10" s="71">
        <v>2.7E-2</v>
      </c>
      <c r="J10" s="71">
        <v>2.9000000000000001E-2</v>
      </c>
      <c r="L10" s="136"/>
      <c r="M10" s="136"/>
      <c r="N10" s="136"/>
      <c r="O10" s="136"/>
      <c r="P10" s="136"/>
      <c r="Q10" s="136"/>
      <c r="R10" s="136"/>
      <c r="S10" s="136"/>
      <c r="T10" s="136"/>
      <c r="U10" s="136"/>
    </row>
    <row r="11" spans="1:21" ht="24" customHeight="1">
      <c r="A11" s="48" t="s">
        <v>103</v>
      </c>
      <c r="B11" s="71">
        <v>0.251</v>
      </c>
      <c r="C11" s="71">
        <v>0.249</v>
      </c>
      <c r="D11" s="71">
        <v>0.251</v>
      </c>
      <c r="E11" s="71">
        <v>0.247</v>
      </c>
      <c r="F11" s="71">
        <v>0.249</v>
      </c>
      <c r="G11" s="71">
        <v>0.248</v>
      </c>
      <c r="H11" s="71">
        <v>0.25800000000000001</v>
      </c>
      <c r="I11" s="71">
        <v>0.23599999999999999</v>
      </c>
      <c r="J11" s="71">
        <v>0.23699999999999999</v>
      </c>
      <c r="L11" s="136"/>
      <c r="M11" s="136"/>
      <c r="N11" s="136"/>
      <c r="O11" s="136"/>
      <c r="P11" s="136"/>
      <c r="Q11" s="136"/>
      <c r="R11" s="136"/>
      <c r="S11" s="136"/>
      <c r="T11" s="136"/>
      <c r="U11" s="136"/>
    </row>
    <row r="12" spans="1:21" ht="24" customHeight="1">
      <c r="A12" s="48" t="s">
        <v>22</v>
      </c>
      <c r="B12" s="49">
        <v>1677297</v>
      </c>
      <c r="C12" s="49">
        <v>1600952</v>
      </c>
      <c r="D12" s="49">
        <v>1564177</v>
      </c>
      <c r="E12" s="49">
        <v>1610265</v>
      </c>
      <c r="F12" s="49">
        <v>1501110</v>
      </c>
      <c r="G12" s="49">
        <v>1523188</v>
      </c>
      <c r="H12" s="49">
        <v>1426328</v>
      </c>
      <c r="I12" s="49">
        <v>1415262</v>
      </c>
      <c r="J12" s="49">
        <v>1402835</v>
      </c>
      <c r="L12" s="136"/>
      <c r="M12" s="136"/>
      <c r="N12" s="136"/>
      <c r="O12" s="136"/>
      <c r="P12" s="136"/>
      <c r="Q12" s="136"/>
      <c r="R12" s="136"/>
      <c r="S12" s="136"/>
      <c r="T12" s="136"/>
      <c r="U12" s="136"/>
    </row>
    <row r="13" spans="1:21" ht="24" customHeight="1">
      <c r="A13" s="48" t="s">
        <v>78</v>
      </c>
      <c r="B13" s="71">
        <v>1.5760000000000001</v>
      </c>
      <c r="C13" s="71">
        <v>1.621</v>
      </c>
      <c r="D13" s="71">
        <v>1.605</v>
      </c>
      <c r="E13" s="71">
        <v>1.5429999999999999</v>
      </c>
      <c r="F13" s="71">
        <v>1.579</v>
      </c>
      <c r="G13" s="71">
        <v>1.577</v>
      </c>
      <c r="H13" s="71">
        <v>1.611</v>
      </c>
      <c r="I13" s="71">
        <v>1.615</v>
      </c>
      <c r="J13" s="71">
        <v>1.62</v>
      </c>
      <c r="L13" s="136"/>
      <c r="M13" s="136"/>
      <c r="N13" s="136"/>
      <c r="O13" s="136"/>
      <c r="P13" s="136"/>
      <c r="Q13" s="136"/>
      <c r="R13" s="136"/>
      <c r="S13" s="136"/>
      <c r="T13" s="136"/>
      <c r="U13" s="136"/>
    </row>
    <row r="14" spans="1:21" s="30" customFormat="1" ht="24" customHeight="1">
      <c r="A14" s="48" t="s">
        <v>92</v>
      </c>
      <c r="B14" s="73">
        <v>1.8</v>
      </c>
      <c r="C14" s="73">
        <v>2.02</v>
      </c>
      <c r="D14" s="73">
        <v>1.54</v>
      </c>
      <c r="E14" s="73">
        <v>1.86</v>
      </c>
      <c r="F14" s="73">
        <v>1.91</v>
      </c>
      <c r="G14" s="73">
        <v>1.96</v>
      </c>
      <c r="H14" s="73">
        <v>1.61</v>
      </c>
      <c r="I14" s="73">
        <v>1.86</v>
      </c>
      <c r="J14" s="73">
        <v>1.74</v>
      </c>
      <c r="L14" s="136"/>
      <c r="M14" s="136"/>
      <c r="N14" s="136"/>
      <c r="O14" s="136"/>
      <c r="P14" s="136"/>
      <c r="Q14" s="136"/>
      <c r="R14" s="136"/>
      <c r="S14" s="136"/>
      <c r="T14" s="136"/>
      <c r="U14" s="136"/>
    </row>
    <row r="15" spans="1:21" ht="24" customHeight="1">
      <c r="A15" s="48" t="s">
        <v>21</v>
      </c>
      <c r="B15" s="73">
        <v>4.2</v>
      </c>
      <c r="C15" s="73">
        <v>4.7699999999999996</v>
      </c>
      <c r="D15" s="73">
        <v>4.24</v>
      </c>
      <c r="E15" s="73">
        <v>3.79</v>
      </c>
      <c r="F15" s="73">
        <v>4.76</v>
      </c>
      <c r="G15" s="73">
        <v>4.8899999999999997</v>
      </c>
      <c r="H15" s="73">
        <v>7.69</v>
      </c>
      <c r="I15" s="73">
        <v>5.77</v>
      </c>
      <c r="J15" s="73">
        <v>5.55</v>
      </c>
      <c r="L15" s="136"/>
      <c r="M15" s="136"/>
      <c r="N15" s="136"/>
      <c r="O15" s="136"/>
      <c r="P15" s="136"/>
      <c r="Q15" s="136"/>
      <c r="R15" s="136"/>
      <c r="S15" s="136"/>
      <c r="T15" s="136"/>
      <c r="U15" s="136"/>
    </row>
    <row r="16" spans="1:21" ht="24" customHeight="1">
      <c r="A16" s="48" t="s">
        <v>20</v>
      </c>
      <c r="B16" s="73">
        <v>1.4</v>
      </c>
      <c r="C16" s="73">
        <v>1.4</v>
      </c>
      <c r="D16" s="73">
        <v>1.32</v>
      </c>
      <c r="E16" s="73">
        <v>1.1599999999999999</v>
      </c>
      <c r="F16" s="73">
        <v>1.21</v>
      </c>
      <c r="G16" s="73">
        <v>1.27</v>
      </c>
      <c r="H16" s="73">
        <v>1.43</v>
      </c>
      <c r="I16" s="73">
        <v>1.58</v>
      </c>
      <c r="J16" s="73">
        <v>1.64</v>
      </c>
      <c r="L16" s="136"/>
      <c r="M16" s="136"/>
      <c r="N16" s="136"/>
      <c r="O16" s="136"/>
      <c r="P16" s="136"/>
      <c r="Q16" s="136"/>
      <c r="R16" s="136"/>
      <c r="S16" s="136"/>
      <c r="T16" s="136"/>
      <c r="U16" s="136"/>
    </row>
    <row r="17" spans="1:21" ht="24" customHeight="1">
      <c r="A17" s="48" t="s">
        <v>143</v>
      </c>
      <c r="B17" s="49">
        <v>844</v>
      </c>
      <c r="C17" s="49">
        <v>869</v>
      </c>
      <c r="D17" s="49">
        <v>878</v>
      </c>
      <c r="E17" s="49">
        <v>884</v>
      </c>
      <c r="F17" s="49">
        <v>872</v>
      </c>
      <c r="G17" s="49">
        <v>886</v>
      </c>
      <c r="H17" s="49">
        <v>893</v>
      </c>
      <c r="I17" s="49">
        <v>903</v>
      </c>
      <c r="J17" s="49">
        <v>903</v>
      </c>
      <c r="L17" s="136"/>
      <c r="M17" s="136"/>
      <c r="N17" s="136"/>
      <c r="O17" s="136"/>
      <c r="P17" s="136"/>
      <c r="Q17" s="136"/>
      <c r="R17" s="136"/>
      <c r="S17" s="136"/>
      <c r="T17" s="136"/>
      <c r="U17" s="136"/>
    </row>
    <row r="18" spans="1:21" ht="7.5" customHeight="1">
      <c r="L18" s="28"/>
    </row>
    <row r="19" spans="1:21" ht="6" customHeight="1">
      <c r="L19" s="28"/>
    </row>
    <row r="20" spans="1:21">
      <c r="A20" s="28" t="s">
        <v>75</v>
      </c>
      <c r="B20" s="28"/>
      <c r="C20" s="28"/>
      <c r="D20" s="28"/>
      <c r="E20" s="28"/>
      <c r="F20" s="28"/>
      <c r="G20" s="28"/>
      <c r="H20" s="28"/>
      <c r="I20" s="28"/>
      <c r="J20" s="28"/>
      <c r="L20" s="28"/>
    </row>
    <row r="21" spans="1:21">
      <c r="A21" s="28" t="s">
        <v>137</v>
      </c>
      <c r="B21" s="28"/>
      <c r="C21" s="28"/>
      <c r="D21" s="28"/>
      <c r="E21" s="28"/>
      <c r="F21" s="28"/>
      <c r="G21" s="28"/>
      <c r="H21" s="28"/>
      <c r="I21" s="28"/>
      <c r="J21" s="28"/>
    </row>
    <row r="22" spans="1:21">
      <c r="A22" s="28"/>
      <c r="B22" s="28"/>
      <c r="C22" s="28"/>
      <c r="D22" s="28"/>
      <c r="E22" s="28"/>
      <c r="F22" s="28"/>
      <c r="G22" s="28"/>
      <c r="H22" s="28"/>
      <c r="I22" s="28"/>
      <c r="J22" s="28"/>
    </row>
    <row r="23" spans="1:21">
      <c r="A23" s="28" t="s">
        <v>0</v>
      </c>
      <c r="B23" s="28"/>
      <c r="C23" s="28"/>
      <c r="D23" s="28"/>
      <c r="E23" s="28"/>
      <c r="F23" s="28"/>
      <c r="G23" s="28"/>
      <c r="H23" s="28"/>
      <c r="I23" s="28"/>
      <c r="J23" s="28"/>
    </row>
    <row r="24" spans="1:21" ht="9" customHeight="1" thickBot="1"/>
    <row r="25" spans="1:21" ht="24" customHeight="1" thickBot="1">
      <c r="A25" s="20" t="s">
        <v>3</v>
      </c>
      <c r="B25" s="25"/>
      <c r="C25" s="25"/>
      <c r="D25" s="25"/>
      <c r="E25" s="25"/>
      <c r="F25" s="25"/>
      <c r="G25" s="25"/>
      <c r="H25" s="25"/>
      <c r="I25" s="25"/>
      <c r="J25" s="25"/>
    </row>
    <row r="26" spans="1:21" ht="24" customHeight="1"/>
    <row r="27" spans="1:21" ht="24" customHeight="1"/>
    <row r="29" spans="1:21" ht="41.25" customHeight="1"/>
  </sheetData>
  <hyperlinks>
    <hyperlink ref="A25" location="Efnisyfirlit!Print_Area" display="Aftur í efnisyfirlit"/>
  </hyperlinks>
  <pageMargins left="0.70866141732283472" right="0.19685039370078741" top="0.74803149606299213" bottom="0.39370078740157483" header="0.31496062992125984" footer="0.19685039370078741"/>
  <pageSetup paperSize="9" scale="84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V35"/>
  <sheetViews>
    <sheetView zoomScaleNormal="100" zoomScaleSheetLayoutView="100" zoomScalePageLayoutView="128" workbookViewId="0">
      <selection activeCell="F23" sqref="F23"/>
    </sheetView>
  </sheetViews>
  <sheetFormatPr defaultColWidth="11.5546875" defaultRowHeight="15"/>
  <cols>
    <col min="1" max="1" width="28.6640625" style="23" customWidth="1"/>
    <col min="2" max="14" width="11.5546875" style="23"/>
    <col min="15" max="15" width="17.6640625" style="23" customWidth="1"/>
    <col min="16" max="16384" width="11.5546875" style="23"/>
  </cols>
  <sheetData>
    <row r="1" spans="1:22" ht="24" customHeight="1">
      <c r="A1" s="74" t="s">
        <v>181</v>
      </c>
      <c r="B1" s="75" t="s">
        <v>41</v>
      </c>
      <c r="C1" s="60"/>
      <c r="D1" s="60"/>
      <c r="E1" s="60"/>
      <c r="F1" s="60"/>
      <c r="G1" s="75" t="s">
        <v>39</v>
      </c>
      <c r="H1" s="60"/>
    </row>
    <row r="2" spans="1:22" ht="24" customHeight="1" thickBot="1">
      <c r="A2" s="46" t="s">
        <v>5</v>
      </c>
      <c r="B2" s="67" t="s">
        <v>38</v>
      </c>
      <c r="C2" s="67" t="s">
        <v>26</v>
      </c>
      <c r="D2" s="67" t="s">
        <v>189</v>
      </c>
      <c r="E2" s="67" t="s">
        <v>190</v>
      </c>
      <c r="F2" s="67" t="s">
        <v>167</v>
      </c>
      <c r="G2" s="67" t="s">
        <v>40</v>
      </c>
      <c r="H2" s="67" t="s">
        <v>11</v>
      </c>
    </row>
    <row r="3" spans="1:22" ht="24" customHeight="1">
      <c r="A3" s="111" t="s">
        <v>6</v>
      </c>
      <c r="B3" s="40">
        <v>8230</v>
      </c>
      <c r="C3" s="40">
        <v>9253</v>
      </c>
      <c r="D3" s="42">
        <v>227</v>
      </c>
      <c r="E3" s="40">
        <v>1291</v>
      </c>
      <c r="F3" s="42">
        <v>-34</v>
      </c>
      <c r="G3" s="42">
        <v>-9</v>
      </c>
      <c r="H3" s="40">
        <v>18958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</row>
    <row r="4" spans="1:22" ht="24" customHeight="1">
      <c r="A4" s="112" t="s">
        <v>7</v>
      </c>
      <c r="B4" s="49">
        <v>1245</v>
      </c>
      <c r="C4" s="49">
        <v>826</v>
      </c>
      <c r="D4" s="49">
        <v>2603</v>
      </c>
      <c r="E4" s="49">
        <v>-154</v>
      </c>
      <c r="F4" s="49">
        <v>63</v>
      </c>
      <c r="G4" s="49">
        <v>-215</v>
      </c>
      <c r="H4" s="49">
        <v>4368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</row>
    <row r="5" spans="1:22" ht="24" customHeight="1">
      <c r="A5" s="112" t="s">
        <v>168</v>
      </c>
      <c r="B5" s="49">
        <v>638</v>
      </c>
      <c r="C5" s="49">
        <v>2148</v>
      </c>
      <c r="D5" s="49">
        <v>-1</v>
      </c>
      <c r="E5" s="49">
        <v>-3</v>
      </c>
      <c r="F5" s="49">
        <v>0</v>
      </c>
      <c r="G5" s="49">
        <v>0</v>
      </c>
      <c r="H5" s="49">
        <v>2782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24" customHeight="1">
      <c r="A6" s="111" t="s">
        <v>53</v>
      </c>
      <c r="B6" s="40">
        <v>183</v>
      </c>
      <c r="C6" s="40">
        <v>159</v>
      </c>
      <c r="D6" s="40">
        <v>196</v>
      </c>
      <c r="E6" s="40">
        <v>3249</v>
      </c>
      <c r="F6" s="40">
        <v>380</v>
      </c>
      <c r="G6" s="40">
        <v>-8</v>
      </c>
      <c r="H6" s="40">
        <v>4159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</row>
    <row r="7" spans="1:22" ht="24" customHeight="1">
      <c r="A7" s="113" t="s">
        <v>169</v>
      </c>
      <c r="B7" s="76">
        <v>10296</v>
      </c>
      <c r="C7" s="76">
        <v>12386</v>
      </c>
      <c r="D7" s="76">
        <v>3025</v>
      </c>
      <c r="E7" s="76">
        <v>4383</v>
      </c>
      <c r="F7" s="76">
        <v>409</v>
      </c>
      <c r="G7" s="76">
        <v>-232</v>
      </c>
      <c r="H7" s="76">
        <v>30267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ht="24" customHeight="1">
      <c r="A8" s="112" t="s">
        <v>117</v>
      </c>
      <c r="B8" s="49">
        <v>-3396</v>
      </c>
      <c r="C8" s="49">
        <v>-1438</v>
      </c>
      <c r="D8" s="49">
        <v>-1082</v>
      </c>
      <c r="E8" s="49">
        <v>-384</v>
      </c>
      <c r="F8" s="49">
        <v>-5934</v>
      </c>
      <c r="G8" s="49">
        <v>224</v>
      </c>
      <c r="H8" s="49">
        <v>-12010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ht="24" customHeight="1">
      <c r="A9" s="112" t="s">
        <v>115</v>
      </c>
      <c r="B9" s="49">
        <v>-382</v>
      </c>
      <c r="C9" s="49">
        <v>-174</v>
      </c>
      <c r="D9" s="49">
        <v>-5</v>
      </c>
      <c r="E9" s="49">
        <v>-419</v>
      </c>
      <c r="F9" s="49">
        <v>0</v>
      </c>
      <c r="G9" s="49">
        <v>0</v>
      </c>
      <c r="H9" s="49">
        <v>-980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</row>
    <row r="10" spans="1:22" ht="24" customHeight="1">
      <c r="A10" s="112" t="s">
        <v>170</v>
      </c>
      <c r="B10" s="49">
        <v>-2144</v>
      </c>
      <c r="C10" s="49">
        <v>-1394</v>
      </c>
      <c r="D10" s="49">
        <v>-547</v>
      </c>
      <c r="E10" s="49">
        <v>-457</v>
      </c>
      <c r="F10" s="49">
        <v>4542</v>
      </c>
      <c r="G10" s="49">
        <v>0</v>
      </c>
      <c r="H10" s="49">
        <v>0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</row>
    <row r="11" spans="1:22" ht="24" customHeight="1">
      <c r="A11" s="113" t="s">
        <v>57</v>
      </c>
      <c r="B11" s="76">
        <v>4374</v>
      </c>
      <c r="C11" s="76">
        <v>9380</v>
      </c>
      <c r="D11" s="76">
        <v>1391</v>
      </c>
      <c r="E11" s="76">
        <v>3123</v>
      </c>
      <c r="F11" s="76">
        <v>-983</v>
      </c>
      <c r="G11" s="76">
        <v>-8</v>
      </c>
      <c r="H11" s="76">
        <v>17277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</row>
    <row r="12" spans="1:22" ht="24" customHeight="1">
      <c r="A12" s="112" t="s">
        <v>116</v>
      </c>
      <c r="B12" s="49">
        <v>-1114</v>
      </c>
      <c r="C12" s="49">
        <v>-2315</v>
      </c>
      <c r="D12" s="49">
        <v>330</v>
      </c>
      <c r="E12" s="49">
        <v>-279</v>
      </c>
      <c r="F12" s="49">
        <v>206</v>
      </c>
      <c r="G12" s="49">
        <v>0</v>
      </c>
      <c r="H12" s="49">
        <v>-3172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</row>
    <row r="13" spans="1:22" ht="24" customHeight="1">
      <c r="A13" s="113" t="s">
        <v>58</v>
      </c>
      <c r="B13" s="76">
        <v>3260</v>
      </c>
      <c r="C13" s="76">
        <v>7065</v>
      </c>
      <c r="D13" s="76">
        <v>1721</v>
      </c>
      <c r="E13" s="76">
        <v>2844</v>
      </c>
      <c r="F13" s="76">
        <v>-777</v>
      </c>
      <c r="G13" s="76">
        <v>-8</v>
      </c>
      <c r="H13" s="76">
        <v>14105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</row>
    <row r="14" spans="1:22" ht="24" customHeight="1">
      <c r="A14" s="44"/>
      <c r="B14" s="41"/>
      <c r="C14" s="41"/>
      <c r="D14" s="41"/>
      <c r="E14" s="41"/>
      <c r="F14" s="41"/>
      <c r="G14" s="41"/>
      <c r="H14" s="41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</row>
    <row r="15" spans="1:22" ht="24" customHeight="1">
      <c r="A15" s="112" t="s">
        <v>171</v>
      </c>
      <c r="B15" s="49">
        <v>714309</v>
      </c>
      <c r="C15" s="49">
        <v>616024</v>
      </c>
      <c r="D15" s="49">
        <v>11817</v>
      </c>
      <c r="E15" s="49">
        <v>692996</v>
      </c>
      <c r="F15" s="49">
        <v>17118</v>
      </c>
      <c r="G15" s="49">
        <v>-374967</v>
      </c>
      <c r="H15" s="49">
        <v>1677297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</row>
    <row r="16" spans="1:22" ht="24" customHeight="1">
      <c r="A16" s="112" t="s">
        <v>172</v>
      </c>
      <c r="B16" s="49">
        <v>678397</v>
      </c>
      <c r="C16" s="49">
        <v>497623</v>
      </c>
      <c r="D16" s="49">
        <v>8170</v>
      </c>
      <c r="E16" s="49">
        <v>583085</v>
      </c>
      <c r="F16" s="49">
        <v>17118</v>
      </c>
      <c r="G16" s="49">
        <v>-374967</v>
      </c>
      <c r="H16" s="49">
        <v>1409426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</row>
    <row r="17" spans="1:22" ht="24" customHeight="1">
      <c r="A17" s="112" t="s">
        <v>25</v>
      </c>
      <c r="B17" s="49">
        <v>35912</v>
      </c>
      <c r="C17" s="49">
        <v>118401</v>
      </c>
      <c r="D17" s="49">
        <v>3647</v>
      </c>
      <c r="E17" s="49">
        <v>109911</v>
      </c>
      <c r="F17" s="70" t="s">
        <v>182</v>
      </c>
      <c r="G17" s="70"/>
      <c r="H17" s="49">
        <v>267871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</row>
    <row r="18" spans="1:22" ht="24" customHeight="1" thickBot="1"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</row>
    <row r="19" spans="1:22" ht="24" customHeight="1" thickBot="1">
      <c r="A19" s="20" t="s">
        <v>3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</row>
    <row r="20" spans="1:22" ht="24" customHeight="1"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</row>
    <row r="21" spans="1:22" ht="24" customHeight="1">
      <c r="B21" s="137"/>
      <c r="C21" s="137"/>
      <c r="D21" s="137"/>
      <c r="E21" s="137"/>
      <c r="F21" s="137"/>
      <c r="G21" s="137"/>
      <c r="H21" s="137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</row>
    <row r="22" spans="1:22">
      <c r="B22" s="137"/>
      <c r="C22" s="137"/>
      <c r="D22" s="137"/>
      <c r="E22" s="137"/>
      <c r="F22" s="137"/>
      <c r="G22" s="137"/>
      <c r="H22" s="137"/>
    </row>
    <row r="23" spans="1:22">
      <c r="B23" s="137"/>
      <c r="C23" s="137"/>
      <c r="D23" s="137"/>
      <c r="E23" s="137"/>
      <c r="F23" s="137"/>
      <c r="G23" s="137"/>
      <c r="H23" s="137"/>
    </row>
    <row r="24" spans="1:22">
      <c r="B24" s="137"/>
      <c r="C24" s="137"/>
      <c r="D24" s="137"/>
      <c r="E24" s="137"/>
      <c r="F24" s="137"/>
      <c r="G24" s="137"/>
      <c r="H24" s="137"/>
    </row>
    <row r="25" spans="1:22">
      <c r="B25" s="137"/>
      <c r="C25" s="137"/>
      <c r="D25" s="137"/>
      <c r="E25" s="137"/>
      <c r="F25" s="137"/>
      <c r="G25" s="137"/>
      <c r="H25" s="137"/>
    </row>
    <row r="26" spans="1:22">
      <c r="B26" s="137"/>
      <c r="C26" s="137"/>
      <c r="D26" s="137"/>
      <c r="E26" s="137"/>
      <c r="F26" s="137"/>
      <c r="G26" s="137"/>
      <c r="H26" s="137"/>
    </row>
    <row r="27" spans="1:22">
      <c r="B27" s="137"/>
      <c r="C27" s="137"/>
      <c r="D27" s="137"/>
      <c r="E27" s="137"/>
      <c r="F27" s="137"/>
      <c r="G27" s="137"/>
      <c r="H27" s="137"/>
    </row>
    <row r="28" spans="1:22">
      <c r="B28" s="137"/>
      <c r="C28" s="137"/>
      <c r="D28" s="137"/>
      <c r="E28" s="137"/>
      <c r="F28" s="137"/>
      <c r="G28" s="137"/>
      <c r="H28" s="137"/>
    </row>
    <row r="29" spans="1:22">
      <c r="B29" s="137"/>
      <c r="C29" s="137"/>
      <c r="D29" s="137"/>
      <c r="E29" s="137"/>
      <c r="F29" s="137"/>
      <c r="G29" s="137"/>
      <c r="H29" s="137"/>
    </row>
    <row r="30" spans="1:22">
      <c r="B30" s="137"/>
      <c r="C30" s="137"/>
      <c r="D30" s="137"/>
      <c r="E30" s="137"/>
      <c r="F30" s="137"/>
      <c r="G30" s="137"/>
      <c r="H30" s="137"/>
    </row>
    <row r="31" spans="1:22">
      <c r="B31" s="137"/>
      <c r="C31" s="137"/>
      <c r="D31" s="137"/>
      <c r="E31" s="137"/>
      <c r="F31" s="137"/>
      <c r="G31" s="137"/>
      <c r="H31" s="137"/>
    </row>
    <row r="32" spans="1:22" ht="41.25" customHeight="1">
      <c r="B32" s="137"/>
      <c r="C32" s="137"/>
      <c r="D32" s="137"/>
      <c r="E32" s="137"/>
      <c r="F32" s="137"/>
      <c r="G32" s="137"/>
      <c r="H32" s="137"/>
    </row>
    <row r="33" spans="2:8">
      <c r="B33" s="137"/>
      <c r="C33" s="137"/>
      <c r="D33" s="137"/>
      <c r="E33" s="137"/>
      <c r="F33" s="137"/>
      <c r="G33" s="137"/>
      <c r="H33" s="137"/>
    </row>
    <row r="34" spans="2:8">
      <c r="B34" s="137"/>
      <c r="C34" s="137"/>
      <c r="D34" s="137"/>
      <c r="E34" s="137"/>
      <c r="F34" s="137"/>
      <c r="G34" s="137"/>
      <c r="H34" s="137"/>
    </row>
    <row r="35" spans="2:8">
      <c r="B35" s="137"/>
      <c r="C35" s="137"/>
      <c r="D35" s="137"/>
      <c r="E35" s="137"/>
      <c r="F35" s="137"/>
      <c r="G35" s="137"/>
      <c r="H35" s="137"/>
    </row>
  </sheetData>
  <hyperlinks>
    <hyperlink ref="A19" location="Efnisyfirlit!Print_Area" display="Aftur í efnisyfirlit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27"/>
  <sheetViews>
    <sheetView zoomScale="90" zoomScaleNormal="90" zoomScaleSheetLayoutView="100" zoomScalePageLayoutView="128" workbookViewId="0">
      <selection activeCell="K12" sqref="K12"/>
    </sheetView>
  </sheetViews>
  <sheetFormatPr defaultColWidth="11.5546875" defaultRowHeight="15"/>
  <cols>
    <col min="1" max="1" width="42.21875" style="23" bestFit="1" customWidth="1"/>
    <col min="2" max="14" width="11.5546875" style="23"/>
    <col min="15" max="15" width="17.6640625" style="23" customWidth="1"/>
    <col min="16" max="16384" width="11.5546875" style="23"/>
  </cols>
  <sheetData>
    <row r="1" spans="1:10" ht="24" customHeight="1">
      <c r="A1" s="31" t="s">
        <v>76</v>
      </c>
      <c r="B1" s="32"/>
      <c r="C1" s="33"/>
      <c r="D1" s="33"/>
      <c r="E1" s="33"/>
      <c r="F1" s="33"/>
      <c r="G1" s="32"/>
      <c r="H1" s="33"/>
    </row>
    <row r="2" spans="1:10" ht="8.25" customHeight="1">
      <c r="A2" s="34"/>
      <c r="B2" s="35"/>
      <c r="C2" s="35"/>
      <c r="D2" s="35"/>
      <c r="E2" s="35"/>
      <c r="F2" s="35"/>
      <c r="G2" s="35"/>
      <c r="H2" s="35"/>
    </row>
    <row r="3" spans="1:10" ht="7.5" customHeight="1"/>
    <row r="4" spans="1:10" ht="24" customHeight="1" thickBot="1">
      <c r="A4" s="77" t="s">
        <v>76</v>
      </c>
      <c r="B4" s="77" t="s">
        <v>77</v>
      </c>
      <c r="C4" s="78"/>
      <c r="D4" s="78"/>
      <c r="E4" s="78"/>
      <c r="F4" s="79"/>
      <c r="G4" s="79"/>
      <c r="H4" s="79"/>
    </row>
    <row r="5" spans="1:10" ht="28.5" customHeight="1">
      <c r="A5" s="37" t="s">
        <v>18</v>
      </c>
      <c r="B5" s="37" t="s">
        <v>173</v>
      </c>
      <c r="C5" s="37"/>
      <c r="D5" s="37"/>
      <c r="E5" s="37"/>
      <c r="F5" s="37"/>
      <c r="G5" s="37"/>
      <c r="H5" s="37"/>
    </row>
    <row r="6" spans="1:10" ht="28.5" customHeight="1">
      <c r="A6" s="80" t="s">
        <v>19</v>
      </c>
      <c r="B6" s="80" t="s">
        <v>174</v>
      </c>
      <c r="C6" s="80"/>
      <c r="D6" s="80"/>
      <c r="E6" s="80"/>
      <c r="F6" s="80"/>
      <c r="G6" s="80"/>
      <c r="H6" s="80"/>
    </row>
    <row r="7" spans="1:10" ht="28.5" customHeight="1">
      <c r="A7" s="80" t="s">
        <v>135</v>
      </c>
      <c r="B7" s="80" t="s">
        <v>120</v>
      </c>
      <c r="C7" s="80"/>
      <c r="D7" s="80"/>
      <c r="E7" s="80"/>
      <c r="F7" s="80"/>
      <c r="G7" s="80"/>
      <c r="H7" s="80"/>
      <c r="I7" s="38"/>
      <c r="J7" s="39"/>
    </row>
    <row r="8" spans="1:10" ht="30.75" customHeight="1">
      <c r="A8" s="81" t="s">
        <v>112</v>
      </c>
      <c r="B8" s="80" t="s">
        <v>121</v>
      </c>
      <c r="C8" s="80"/>
      <c r="D8" s="80"/>
      <c r="E8" s="80"/>
      <c r="F8" s="80"/>
      <c r="G8" s="80"/>
      <c r="H8" s="80"/>
    </row>
    <row r="9" spans="1:10" ht="28.5" customHeight="1">
      <c r="A9" s="80" t="s">
        <v>99</v>
      </c>
      <c r="B9" s="80" t="s">
        <v>175</v>
      </c>
      <c r="C9" s="80"/>
      <c r="D9" s="80"/>
      <c r="E9" s="80"/>
      <c r="F9" s="80"/>
      <c r="G9" s="80"/>
      <c r="H9" s="80"/>
      <c r="I9" s="38"/>
      <c r="J9" s="39"/>
    </row>
    <row r="10" spans="1:10" ht="28.5" customHeight="1">
      <c r="A10" s="80" t="s">
        <v>136</v>
      </c>
      <c r="B10" s="80" t="s">
        <v>139</v>
      </c>
      <c r="C10" s="80"/>
      <c r="D10" s="80"/>
      <c r="E10" s="80"/>
      <c r="F10" s="80"/>
      <c r="G10" s="80"/>
      <c r="H10" s="80"/>
      <c r="I10" s="38"/>
      <c r="J10" s="39"/>
    </row>
    <row r="11" spans="1:10" ht="28.5" customHeight="1">
      <c r="A11" s="80" t="s">
        <v>82</v>
      </c>
      <c r="B11" s="80" t="s">
        <v>176</v>
      </c>
      <c r="C11" s="80"/>
      <c r="D11" s="80"/>
      <c r="E11" s="80"/>
      <c r="F11" s="80"/>
      <c r="G11" s="80"/>
      <c r="H11" s="80"/>
      <c r="I11" s="40"/>
      <c r="J11" s="39"/>
    </row>
    <row r="12" spans="1:10" ht="28.5" customHeight="1">
      <c r="A12" s="80" t="s">
        <v>103</v>
      </c>
      <c r="B12" s="80" t="s">
        <v>106</v>
      </c>
      <c r="C12" s="80"/>
      <c r="D12" s="80"/>
      <c r="E12" s="80"/>
      <c r="F12" s="80"/>
      <c r="G12" s="80"/>
      <c r="H12" s="80"/>
      <c r="I12" s="42"/>
      <c r="J12" s="39"/>
    </row>
    <row r="13" spans="1:10" ht="28.5" customHeight="1">
      <c r="A13" s="80" t="s">
        <v>122</v>
      </c>
      <c r="B13" s="80" t="s">
        <v>123</v>
      </c>
      <c r="C13" s="80"/>
      <c r="D13" s="80"/>
      <c r="E13" s="80"/>
      <c r="F13" s="80"/>
      <c r="G13" s="80"/>
      <c r="H13" s="80"/>
      <c r="I13" s="39"/>
      <c r="J13" s="39"/>
    </row>
    <row r="14" spans="1:10" ht="28.5" customHeight="1">
      <c r="A14" s="80" t="s">
        <v>85</v>
      </c>
      <c r="B14" s="80" t="s">
        <v>86</v>
      </c>
      <c r="C14" s="80"/>
      <c r="D14" s="80"/>
      <c r="E14" s="80"/>
      <c r="F14" s="80"/>
      <c r="G14" s="80"/>
      <c r="H14" s="80"/>
      <c r="I14" s="39"/>
      <c r="J14" s="39"/>
    </row>
    <row r="15" spans="1:10" ht="28.5" customHeight="1">
      <c r="A15" s="80" t="s">
        <v>87</v>
      </c>
      <c r="B15" s="80" t="s">
        <v>88</v>
      </c>
      <c r="C15" s="82"/>
      <c r="D15" s="82"/>
      <c r="E15" s="82"/>
      <c r="F15" s="82"/>
      <c r="G15" s="82"/>
      <c r="H15" s="82"/>
    </row>
    <row r="16" spans="1:10" ht="28.5" customHeight="1">
      <c r="A16" s="80" t="s">
        <v>124</v>
      </c>
      <c r="B16" s="80" t="s">
        <v>93</v>
      </c>
      <c r="C16" s="80"/>
      <c r="D16" s="80"/>
      <c r="E16" s="80"/>
      <c r="F16" s="80"/>
      <c r="G16" s="80"/>
      <c r="H16" s="80"/>
    </row>
    <row r="17" spans="1:8" ht="28.5" customHeight="1">
      <c r="A17" s="80" t="s">
        <v>125</v>
      </c>
      <c r="B17" s="80" t="s">
        <v>96</v>
      </c>
      <c r="C17" s="80"/>
      <c r="D17" s="80"/>
      <c r="E17" s="80"/>
      <c r="F17" s="80"/>
      <c r="G17" s="80"/>
      <c r="H17" s="80"/>
    </row>
    <row r="18" spans="1:8" ht="28.5" customHeight="1">
      <c r="A18" s="80" t="s">
        <v>104</v>
      </c>
      <c r="B18" s="80" t="s">
        <v>105</v>
      </c>
      <c r="C18" s="80"/>
      <c r="D18" s="80"/>
      <c r="E18" s="80"/>
      <c r="F18" s="80"/>
      <c r="G18" s="80"/>
      <c r="H18" s="80"/>
    </row>
    <row r="19" spans="1:8" ht="28.5" customHeight="1">
      <c r="A19" s="81" t="s">
        <v>78</v>
      </c>
      <c r="B19" s="80" t="s">
        <v>79</v>
      </c>
      <c r="C19" s="80"/>
      <c r="D19" s="80"/>
      <c r="E19" s="80"/>
      <c r="F19" s="80"/>
      <c r="G19" s="80"/>
      <c r="H19" s="80"/>
    </row>
    <row r="20" spans="1:8" ht="28.5" customHeight="1">
      <c r="A20" s="80" t="s">
        <v>80</v>
      </c>
      <c r="B20" s="80" t="s">
        <v>81</v>
      </c>
      <c r="C20" s="83"/>
      <c r="D20" s="83"/>
      <c r="E20" s="83"/>
      <c r="F20" s="83"/>
      <c r="G20" s="83"/>
      <c r="H20" s="83"/>
    </row>
    <row r="21" spans="1:8" ht="28.5" customHeight="1">
      <c r="A21" s="80" t="s">
        <v>92</v>
      </c>
      <c r="B21" s="80" t="s">
        <v>97</v>
      </c>
      <c r="C21" s="82"/>
      <c r="D21" s="82"/>
      <c r="E21" s="82"/>
      <c r="F21" s="82"/>
      <c r="G21" s="82"/>
      <c r="H21" s="82"/>
    </row>
    <row r="22" spans="1:8" ht="28.5" customHeight="1">
      <c r="A22" s="80" t="s">
        <v>89</v>
      </c>
      <c r="B22" s="80" t="s">
        <v>90</v>
      </c>
      <c r="C22" s="80"/>
      <c r="D22" s="80"/>
      <c r="E22" s="80"/>
      <c r="F22" s="80"/>
      <c r="G22" s="80"/>
      <c r="H22" s="80"/>
    </row>
    <row r="23" spans="1:8" ht="28.5" customHeight="1">
      <c r="A23" s="80" t="s">
        <v>21</v>
      </c>
      <c r="B23" s="80" t="s">
        <v>113</v>
      </c>
      <c r="C23" s="80"/>
      <c r="D23" s="80"/>
      <c r="E23" s="80"/>
      <c r="F23" s="80"/>
      <c r="G23" s="80"/>
      <c r="H23" s="80"/>
    </row>
    <row r="24" spans="1:8" ht="28.5" customHeight="1">
      <c r="A24" s="80" t="s">
        <v>178</v>
      </c>
      <c r="B24" s="80" t="s">
        <v>177</v>
      </c>
      <c r="C24" s="80"/>
      <c r="D24" s="80"/>
      <c r="E24" s="80"/>
      <c r="F24" s="80"/>
      <c r="G24" s="80"/>
      <c r="H24" s="80"/>
    </row>
    <row r="25" spans="1:8" ht="27.95" customHeight="1">
      <c r="A25" s="80" t="s">
        <v>83</v>
      </c>
      <c r="B25" s="80" t="s">
        <v>84</v>
      </c>
      <c r="C25" s="80"/>
      <c r="D25" s="80"/>
      <c r="E25" s="80"/>
      <c r="F25" s="80"/>
      <c r="G25" s="80"/>
      <c r="H25" s="80"/>
    </row>
    <row r="26" spans="1:8" ht="6.75" customHeight="1" thickBot="1"/>
    <row r="27" spans="1:8" ht="24" customHeight="1" thickBot="1">
      <c r="A27" s="43" t="s">
        <v>3</v>
      </c>
    </row>
  </sheetData>
  <hyperlinks>
    <hyperlink ref="A27" location="Efnisyfirlit!Print_Area" display="Aftur í efnisyfirlit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37"/>
  <sheetViews>
    <sheetView zoomScaleNormal="100" zoomScaleSheetLayoutView="100" workbookViewId="0">
      <selection activeCell="B29" sqref="B29"/>
    </sheetView>
  </sheetViews>
  <sheetFormatPr defaultRowHeight="15"/>
  <cols>
    <col min="1" max="1" width="8.88671875" style="1"/>
    <col min="2" max="2" width="8.88671875" style="1" customWidth="1"/>
    <col min="3" max="14" width="8.88671875" style="1"/>
    <col min="15" max="15" width="17.6640625" style="1" customWidth="1"/>
    <col min="16" max="16384" width="8.88671875" style="1"/>
  </cols>
  <sheetData>
    <row r="1" spans="1:12" ht="24" customHeight="1">
      <c r="A1" s="17" t="s">
        <v>4</v>
      </c>
      <c r="B1" s="18"/>
      <c r="C1" s="18"/>
      <c r="D1" s="16"/>
      <c r="E1" s="16"/>
      <c r="F1" s="16"/>
      <c r="G1" s="16"/>
      <c r="H1" s="16"/>
      <c r="I1" s="16"/>
      <c r="J1" s="16"/>
      <c r="K1" s="16"/>
      <c r="L1" s="16"/>
    </row>
    <row r="2" spans="1:12" ht="24" customHeight="1">
      <c r="A2" s="18"/>
      <c r="B2" s="18"/>
      <c r="C2" s="18"/>
      <c r="D2" s="16"/>
      <c r="E2" s="16"/>
      <c r="F2" s="16"/>
      <c r="G2" s="16"/>
      <c r="H2" s="16"/>
      <c r="I2" s="16"/>
      <c r="J2" s="16"/>
      <c r="K2" s="16"/>
      <c r="L2" s="16"/>
    </row>
    <row r="3" spans="1:12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1:12" ht="15.75" thickBot="1">
      <c r="A4" s="84"/>
      <c r="B4" s="84"/>
      <c r="C4" s="84"/>
      <c r="D4" s="85"/>
      <c r="E4" s="85"/>
      <c r="F4" s="85"/>
      <c r="G4" s="85"/>
      <c r="H4" s="85"/>
      <c r="I4" s="85"/>
      <c r="J4" s="85"/>
      <c r="K4" s="85"/>
      <c r="L4" s="85"/>
    </row>
    <row r="5" spans="1:12">
      <c r="A5" s="14"/>
      <c r="B5" s="14"/>
      <c r="C5" s="14"/>
      <c r="D5" s="7"/>
      <c r="E5" s="7"/>
      <c r="F5" s="7"/>
      <c r="G5" s="7"/>
      <c r="H5" s="7"/>
      <c r="I5" s="7"/>
      <c r="J5" s="7"/>
      <c r="K5" s="7"/>
      <c r="L5" s="7"/>
    </row>
    <row r="6" spans="1:12">
      <c r="A6" s="134" t="s">
        <v>30</v>
      </c>
      <c r="B6" s="134"/>
      <c r="C6" s="134"/>
      <c r="D6" s="135"/>
      <c r="E6" s="135"/>
      <c r="F6" s="135"/>
      <c r="G6" s="135"/>
      <c r="H6" s="135"/>
      <c r="I6" s="135"/>
      <c r="J6" s="135"/>
      <c r="K6" s="135"/>
      <c r="L6" s="135"/>
    </row>
    <row r="7" spans="1:12">
      <c r="A7" s="13"/>
      <c r="B7" s="13"/>
      <c r="C7" s="13"/>
    </row>
    <row r="8" spans="1:12">
      <c r="A8" s="134" t="s">
        <v>29</v>
      </c>
      <c r="B8" s="134"/>
      <c r="C8" s="134"/>
      <c r="D8" s="135"/>
      <c r="E8" s="135"/>
      <c r="F8" s="135"/>
      <c r="G8" s="135"/>
      <c r="H8" s="135"/>
      <c r="I8" s="135"/>
      <c r="J8" s="135"/>
      <c r="K8" s="135"/>
      <c r="L8" s="135"/>
    </row>
    <row r="9" spans="1:12">
      <c r="A9" s="13"/>
      <c r="B9" s="13"/>
      <c r="C9" s="13"/>
    </row>
    <row r="10" spans="1:12">
      <c r="A10" s="134" t="s">
        <v>60</v>
      </c>
      <c r="B10" s="134"/>
      <c r="C10" s="134"/>
      <c r="D10" s="135"/>
      <c r="E10" s="135"/>
      <c r="F10" s="135"/>
      <c r="G10" s="135"/>
      <c r="H10" s="135"/>
      <c r="I10" s="135"/>
      <c r="J10" s="135"/>
      <c r="K10" s="135"/>
      <c r="L10" s="135"/>
    </row>
    <row r="11" spans="1:12">
      <c r="A11" s="13"/>
      <c r="B11" s="13"/>
      <c r="C11" s="13"/>
    </row>
    <row r="12" spans="1:12">
      <c r="A12" s="134" t="s">
        <v>48</v>
      </c>
      <c r="B12" s="134"/>
      <c r="C12" s="134"/>
      <c r="D12" s="135"/>
      <c r="E12" s="135"/>
      <c r="F12" s="135"/>
      <c r="G12" s="135"/>
      <c r="H12" s="135"/>
      <c r="I12" s="135"/>
      <c r="J12" s="135"/>
      <c r="K12" s="135"/>
      <c r="L12" s="135"/>
    </row>
    <row r="13" spans="1:12">
      <c r="A13" s="13"/>
      <c r="B13" s="13"/>
      <c r="C13" s="13"/>
      <c r="J13" s="13"/>
    </row>
    <row r="14" spans="1:12">
      <c r="A14" s="134" t="s">
        <v>49</v>
      </c>
      <c r="B14" s="134"/>
      <c r="C14" s="134"/>
      <c r="D14" s="135"/>
      <c r="E14" s="135"/>
      <c r="F14" s="135"/>
      <c r="G14" s="135"/>
      <c r="H14" s="135"/>
      <c r="I14" s="135"/>
      <c r="J14" s="135"/>
      <c r="K14" s="135"/>
      <c r="L14" s="135"/>
    </row>
    <row r="15" spans="1:12">
      <c r="A15" s="13"/>
      <c r="B15" s="13"/>
      <c r="C15" s="13"/>
    </row>
    <row r="16" spans="1:12">
      <c r="A16" s="134" t="s">
        <v>50</v>
      </c>
      <c r="B16" s="134"/>
      <c r="C16" s="134"/>
      <c r="D16" s="135"/>
      <c r="E16" s="135"/>
      <c r="F16" s="135"/>
      <c r="G16" s="135"/>
      <c r="H16" s="135"/>
      <c r="I16" s="135"/>
      <c r="J16" s="135"/>
      <c r="K16" s="135"/>
      <c r="L16" s="135"/>
    </row>
    <row r="17" spans="1:12">
      <c r="A17" s="13"/>
      <c r="B17" s="13"/>
      <c r="C17" s="13"/>
    </row>
    <row r="18" spans="1:12">
      <c r="A18" s="134" t="s">
        <v>54</v>
      </c>
      <c r="B18" s="134"/>
      <c r="C18" s="134"/>
      <c r="D18" s="135"/>
      <c r="E18" s="135"/>
      <c r="F18" s="135"/>
      <c r="G18" s="135"/>
      <c r="H18" s="135"/>
      <c r="I18" s="135"/>
      <c r="J18" s="135"/>
      <c r="K18" s="135"/>
      <c r="L18" s="135"/>
    </row>
    <row r="19" spans="1:12">
      <c r="A19" s="13"/>
      <c r="B19" s="13"/>
      <c r="C19" s="13"/>
    </row>
    <row r="20" spans="1:12">
      <c r="A20" s="134" t="s">
        <v>51</v>
      </c>
      <c r="B20" s="134"/>
      <c r="C20" s="134"/>
      <c r="D20" s="135"/>
      <c r="E20" s="135"/>
      <c r="F20" s="135"/>
      <c r="G20" s="135"/>
      <c r="H20" s="135"/>
      <c r="I20" s="135"/>
      <c r="J20" s="135"/>
      <c r="K20" s="135"/>
      <c r="L20" s="135"/>
    </row>
    <row r="21" spans="1:12">
      <c r="A21" s="13"/>
      <c r="B21" s="13"/>
      <c r="C21" s="13"/>
    </row>
    <row r="22" spans="1:12">
      <c r="A22" s="134" t="s">
        <v>52</v>
      </c>
      <c r="B22" s="134"/>
      <c r="C22" s="134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1:12">
      <c r="A23" s="13"/>
      <c r="B23" s="13"/>
      <c r="C23" s="13"/>
    </row>
    <row r="24" spans="1:12">
      <c r="A24" s="134" t="s">
        <v>27</v>
      </c>
      <c r="B24" s="134"/>
      <c r="C24" s="134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1:12">
      <c r="A25" s="13"/>
      <c r="B25" s="13"/>
      <c r="C25" s="13"/>
    </row>
    <row r="26" spans="1:12">
      <c r="A26" s="134" t="s">
        <v>76</v>
      </c>
      <c r="B26" s="134"/>
      <c r="C26" s="134"/>
      <c r="D26" s="135"/>
      <c r="E26" s="135"/>
      <c r="F26" s="135"/>
      <c r="G26" s="135"/>
      <c r="H26" s="135"/>
      <c r="I26" s="135"/>
      <c r="J26" s="135"/>
      <c r="K26" s="135"/>
      <c r="L26" s="135"/>
    </row>
    <row r="27" spans="1:12">
      <c r="A27" s="14"/>
      <c r="B27" s="14"/>
      <c r="C27" s="14"/>
      <c r="D27" s="7"/>
      <c r="E27" s="7"/>
      <c r="F27" s="7"/>
      <c r="G27" s="7"/>
      <c r="H27" s="7"/>
      <c r="I27" s="7"/>
      <c r="J27" s="7"/>
      <c r="K27" s="7"/>
      <c r="L27" s="7"/>
    </row>
    <row r="28" spans="1:1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32" spans="1:12" ht="41.25" customHeight="1"/>
    <row r="37" spans="10:10">
      <c r="J37" s="15"/>
    </row>
  </sheetData>
  <hyperlinks>
    <hyperlink ref="A16" location="'Efnahagur - ár'!Print_Area" display="Efnahagur - ár"/>
    <hyperlink ref="A24" location="Starfsþættir!Print_Area" display="Starfsþættir"/>
    <hyperlink ref="A22" location="'Kennitölur - ársfj'!Print_Area" display="Kennitölur - ársfjórðungar"/>
    <hyperlink ref="A20" location="'Kennitölur - ár'!Print_Area" display="Kennitölur - ár"/>
    <hyperlink ref="A18" location="'Efnahagur - ársfj'!Print_Area" display="Efnahagur - ársfjórðungar"/>
    <hyperlink ref="A14" location="'Rekstur - ársf'!Print_Area" display="Rekstur - ársfjórðungar"/>
    <hyperlink ref="A12" location="'Rekstur - ár'!Print_Area" display="Rekstur - ár"/>
    <hyperlink ref="A8" location="Fjárfestatengsl!Print_Area" display="Fjárfestatengsl"/>
    <hyperlink ref="A6" location="Fyrirvari!Print_Area" display="Fyrirvari"/>
    <hyperlink ref="A10" location="'Landsbankinn í hnotskurn'!A1" display="Landsbankinn í hnotskurn"/>
    <hyperlink ref="A26" location="'Lykiltölur og hlutföll'!A1" display="Lykiltölur og hlutföll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32"/>
  <sheetViews>
    <sheetView zoomScaleNormal="100" zoomScaleSheetLayoutView="90" workbookViewId="0"/>
  </sheetViews>
  <sheetFormatPr defaultRowHeight="15"/>
  <cols>
    <col min="1" max="1" width="8.88671875" style="23" customWidth="1"/>
    <col min="2" max="5" width="8.88671875" style="23"/>
    <col min="6" max="6" width="8.88671875" style="23" customWidth="1"/>
    <col min="7" max="14" width="8.88671875" style="23"/>
    <col min="15" max="15" width="17.6640625" style="23" customWidth="1"/>
    <col min="16" max="16384" width="8.88671875" style="23"/>
  </cols>
  <sheetData>
    <row r="1" spans="1:12" ht="24" customHeight="1">
      <c r="A1" s="86" t="s">
        <v>30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12" ht="24" customHeight="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spans="1:12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</row>
    <row r="4" spans="1:12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</row>
    <row r="5" spans="1:12" ht="35.25" customHeight="1">
      <c r="A5" s="176" t="s">
        <v>42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</row>
    <row r="6" spans="1:12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</row>
    <row r="7" spans="1:12" ht="36" customHeight="1">
      <c r="A7" s="176" t="s">
        <v>43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</row>
    <row r="8" spans="1:12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</row>
    <row r="9" spans="1:12" ht="54" customHeight="1">
      <c r="A9" s="176" t="s">
        <v>44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</row>
    <row r="10" spans="1:12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</row>
    <row r="11" spans="1:12" ht="18" customHeight="1">
      <c r="A11" s="176" t="s">
        <v>45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</row>
    <row r="12" spans="1:12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</row>
    <row r="13" spans="1:12" ht="36" customHeight="1">
      <c r="A13" s="176" t="s">
        <v>46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</row>
    <row r="15" spans="1:12" ht="24.75" customHeight="1"/>
    <row r="16" spans="1:12" ht="24.75" customHeight="1" thickBot="1"/>
    <row r="17" spans="1:3" ht="24.75" customHeight="1" thickBot="1">
      <c r="A17" s="91" t="s">
        <v>3</v>
      </c>
      <c r="B17" s="92"/>
      <c r="C17" s="93"/>
    </row>
    <row r="18" spans="1:3" ht="24.75" customHeight="1"/>
    <row r="32" spans="1:3" ht="41.25" customHeight="1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O30"/>
  <sheetViews>
    <sheetView zoomScaleNormal="100" zoomScaleSheetLayoutView="90" workbookViewId="0">
      <selection activeCell="I27" sqref="I27"/>
    </sheetView>
  </sheetViews>
  <sheetFormatPr defaultRowHeight="15"/>
  <cols>
    <col min="1" max="5" width="8.88671875" style="23"/>
    <col min="6" max="7" width="10.77734375" style="23" customWidth="1"/>
    <col min="8" max="8" width="3.77734375" style="23" customWidth="1"/>
    <col min="9" max="10" width="10.77734375" style="23" customWidth="1"/>
    <col min="11" max="11" width="3.77734375" style="23" customWidth="1"/>
    <col min="12" max="13" width="10.77734375" style="23" customWidth="1"/>
    <col min="14" max="14" width="8.88671875" style="23"/>
    <col min="15" max="15" width="17.6640625" style="23" customWidth="1"/>
    <col min="16" max="16384" width="8.88671875" style="23"/>
  </cols>
  <sheetData>
    <row r="1" spans="1:15" ht="24" customHeight="1">
      <c r="A1" s="31" t="s">
        <v>29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</row>
    <row r="2" spans="1:15" ht="24" customHeight="1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</row>
    <row r="3" spans="1:15" ht="36" customHeight="1">
      <c r="A3" s="178" t="s">
        <v>32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25"/>
    </row>
    <row r="4" spans="1:15" ht="24.75" customHeight="1"/>
    <row r="5" spans="1:15" ht="24.75" customHeight="1" thickBot="1">
      <c r="A5" s="126" t="s">
        <v>34</v>
      </c>
      <c r="B5" s="36"/>
      <c r="C5" s="36"/>
      <c r="D5" s="36"/>
      <c r="F5" s="126" t="s">
        <v>33</v>
      </c>
      <c r="G5" s="133"/>
      <c r="H5" s="133"/>
      <c r="I5" s="126"/>
      <c r="J5" s="133"/>
      <c r="K5" s="133"/>
      <c r="L5" s="133"/>
      <c r="M5" s="133"/>
    </row>
    <row r="6" spans="1:15" ht="24.75" customHeight="1" thickTop="1">
      <c r="A6" s="95"/>
    </row>
    <row r="7" spans="1:15" ht="24.75" customHeight="1" thickBot="1">
      <c r="A7" s="37" t="s">
        <v>2</v>
      </c>
      <c r="C7" s="37"/>
      <c r="D7" s="29"/>
      <c r="F7" s="45" t="s">
        <v>160</v>
      </c>
      <c r="G7" s="29"/>
      <c r="H7" s="29"/>
      <c r="I7" s="45" t="s">
        <v>146</v>
      </c>
      <c r="J7" s="96"/>
      <c r="L7" s="45" t="s">
        <v>147</v>
      </c>
      <c r="M7" s="29"/>
      <c r="N7" s="29"/>
      <c r="O7" s="96"/>
    </row>
    <row r="8" spans="1:15" ht="24.75" customHeight="1" thickTop="1">
      <c r="A8" s="37" t="s">
        <v>36</v>
      </c>
      <c r="C8" s="37"/>
      <c r="F8" s="127" t="s">
        <v>144</v>
      </c>
      <c r="G8" s="119"/>
      <c r="I8" s="128" t="s">
        <v>145</v>
      </c>
      <c r="J8" s="120"/>
      <c r="L8" s="129" t="s">
        <v>148</v>
      </c>
      <c r="M8" s="121"/>
      <c r="O8" s="96"/>
    </row>
    <row r="9" spans="1:15" ht="24.75" customHeight="1">
      <c r="C9" s="37"/>
      <c r="J9" s="96"/>
      <c r="O9" s="96"/>
    </row>
    <row r="10" spans="1:15" ht="24.75" customHeight="1" thickBot="1">
      <c r="A10" s="37" t="s">
        <v>94</v>
      </c>
      <c r="F10" s="45"/>
      <c r="I10" s="45"/>
      <c r="J10" s="96"/>
      <c r="L10" s="45"/>
      <c r="O10" s="96"/>
    </row>
    <row r="11" spans="1:15" ht="24.75" customHeight="1" thickTop="1">
      <c r="A11" s="37" t="s">
        <v>95</v>
      </c>
      <c r="F11" s="130"/>
      <c r="G11" s="122"/>
      <c r="I11" s="131"/>
      <c r="J11" s="123"/>
      <c r="L11" s="132"/>
      <c r="M11" s="124"/>
      <c r="O11" s="96"/>
    </row>
    <row r="12" spans="1:15" ht="24.75" customHeight="1">
      <c r="I12" s="96"/>
      <c r="O12" s="96"/>
    </row>
    <row r="13" spans="1:15" ht="24.75" customHeight="1">
      <c r="A13" s="96" t="s">
        <v>1</v>
      </c>
      <c r="F13" s="30" t="s">
        <v>37</v>
      </c>
    </row>
    <row r="14" spans="1:15" ht="24.75" customHeight="1"/>
    <row r="15" spans="1:15" ht="24.75" customHeight="1">
      <c r="A15" s="97" t="s">
        <v>35</v>
      </c>
      <c r="I15" s="30"/>
    </row>
    <row r="16" spans="1:15" ht="24.75" customHeight="1"/>
    <row r="17" spans="1:3" ht="24.75" customHeight="1" thickBot="1">
      <c r="A17" s="36"/>
      <c r="B17" s="36"/>
    </row>
    <row r="18" spans="1:3" ht="24.75" customHeight="1" thickTop="1" thickBot="1">
      <c r="A18" s="179" t="s">
        <v>3</v>
      </c>
      <c r="B18" s="180"/>
      <c r="C18" s="98"/>
    </row>
    <row r="30" spans="1:3" ht="41.25" customHeight="1"/>
  </sheetData>
  <mergeCells count="2">
    <mergeCell ref="A3:L3"/>
    <mergeCell ref="A18:B18"/>
  </mergeCells>
  <hyperlinks>
    <hyperlink ref="A15" r:id="rId1"/>
    <hyperlink ref="A18" location="Efnisyfirlit!Print_Area" display="Aftur í efnisyfirlit"/>
    <hyperlink ref="A13" r:id="rId2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O75"/>
  <sheetViews>
    <sheetView showGridLines="0" tabSelected="1" zoomScale="80" zoomScaleNormal="80" zoomScalePageLayoutView="70" workbookViewId="0">
      <selection activeCell="R25" sqref="R25"/>
    </sheetView>
  </sheetViews>
  <sheetFormatPr defaultRowHeight="14.25"/>
  <cols>
    <col min="1" max="1" width="10.5546875" style="140" customWidth="1"/>
    <col min="2" max="5" width="8.88671875" style="140"/>
    <col min="6" max="6" width="10.33203125" style="140" customWidth="1"/>
    <col min="7" max="7" width="1.5546875" style="140" customWidth="1"/>
    <col min="8" max="8" width="45.44140625" style="140" customWidth="1"/>
    <col min="9" max="10" width="9.21875" style="140" customWidth="1"/>
    <col min="11" max="11" width="9.109375" style="140" customWidth="1"/>
    <col min="12" max="12" width="9.44140625" style="140" customWidth="1"/>
    <col min="13" max="13" width="4.33203125" style="140" customWidth="1"/>
    <col min="14" max="16384" width="8.88671875" style="140"/>
  </cols>
  <sheetData>
    <row r="1" spans="1:12" ht="69.75" customHeight="1">
      <c r="A1" s="138" t="s">
        <v>60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2" ht="21.75" customHeight="1">
      <c r="A2" s="141" t="s">
        <v>180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ht="29.25" customHeight="1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</row>
    <row r="4" spans="1:12" ht="18">
      <c r="A4" s="143" t="s">
        <v>61</v>
      </c>
      <c r="B4" s="144"/>
      <c r="C4" s="144"/>
      <c r="D4" s="144"/>
      <c r="E4" s="144"/>
      <c r="F4" s="144"/>
      <c r="G4" s="145"/>
      <c r="H4" s="146" t="s">
        <v>62</v>
      </c>
      <c r="I4" s="147">
        <v>44377</v>
      </c>
      <c r="J4" s="147">
        <v>44196</v>
      </c>
      <c r="K4" s="147">
        <v>44377</v>
      </c>
      <c r="L4" s="147">
        <v>44196</v>
      </c>
    </row>
    <row r="5" spans="1:12" ht="12.75" customHeight="1">
      <c r="A5" s="144"/>
      <c r="B5" s="144"/>
      <c r="C5" s="144"/>
      <c r="D5" s="144"/>
      <c r="E5" s="144"/>
      <c r="F5" s="144"/>
      <c r="G5" s="145"/>
      <c r="H5" s="146"/>
      <c r="I5" s="181" t="s">
        <v>63</v>
      </c>
      <c r="J5" s="181"/>
      <c r="K5" s="181" t="s">
        <v>64</v>
      </c>
      <c r="L5" s="181"/>
    </row>
    <row r="6" spans="1:12">
      <c r="A6" s="142"/>
      <c r="B6" s="142"/>
      <c r="C6" s="142"/>
      <c r="D6" s="142"/>
      <c r="E6" s="142"/>
      <c r="F6" s="142"/>
      <c r="G6" s="142"/>
      <c r="H6" s="148" t="s">
        <v>171</v>
      </c>
      <c r="I6" s="149">
        <v>1677297</v>
      </c>
      <c r="J6" s="149">
        <v>1564177</v>
      </c>
      <c r="K6" s="149">
        <f>+I6/'[1]Töluleg gögn'!$Y$7</f>
        <v>11433.517382413089</v>
      </c>
      <c r="L6" s="149">
        <f>+J6/'[1]Töluleg gögn'!$W$7</f>
        <v>10020.352338244715</v>
      </c>
    </row>
    <row r="7" spans="1:12">
      <c r="A7" s="142"/>
      <c r="B7" s="142"/>
      <c r="C7" s="142"/>
      <c r="D7" s="142"/>
      <c r="E7" s="142"/>
      <c r="F7" s="142"/>
      <c r="G7" s="142"/>
      <c r="H7" s="148" t="s">
        <v>110</v>
      </c>
      <c r="I7" s="150">
        <v>1328031</v>
      </c>
      <c r="J7" s="150">
        <v>1273426</v>
      </c>
      <c r="K7" s="149">
        <f>+I7/'[1]Töluleg gögn'!$Y$7</f>
        <v>9052.699386503069</v>
      </c>
      <c r="L7" s="150">
        <f>+J7/'[1]Töluleg gögn'!$W$7</f>
        <v>8157.7578475336322</v>
      </c>
    </row>
    <row r="8" spans="1:12">
      <c r="A8" s="142"/>
      <c r="B8" s="142"/>
      <c r="C8" s="142"/>
      <c r="D8" s="142"/>
      <c r="E8" s="142"/>
      <c r="F8" s="142"/>
      <c r="G8" s="142"/>
      <c r="H8" s="148" t="s">
        <v>109</v>
      </c>
      <c r="I8" s="150">
        <v>64245</v>
      </c>
      <c r="J8" s="150">
        <v>48073</v>
      </c>
      <c r="K8" s="149">
        <f>+I8/'[1]Töluleg gögn'!$Y$7</f>
        <v>437.93456032719843</v>
      </c>
      <c r="L8" s="150">
        <f>+J8/'[1]Töluleg gögn'!$W$7</f>
        <v>307.96284433055735</v>
      </c>
    </row>
    <row r="9" spans="1:12">
      <c r="A9" s="142"/>
      <c r="B9" s="142"/>
      <c r="C9" s="142"/>
      <c r="D9" s="142"/>
      <c r="E9" s="142"/>
      <c r="F9" s="142"/>
      <c r="G9" s="142"/>
      <c r="H9" s="148" t="s">
        <v>183</v>
      </c>
      <c r="I9" s="150">
        <v>128208</v>
      </c>
      <c r="J9" s="150">
        <v>119330</v>
      </c>
      <c r="K9" s="149">
        <f>+I9/'[1]Töluleg gögn'!$Y$7</f>
        <v>873.94683026584869</v>
      </c>
      <c r="L9" s="150">
        <f>+J9/'[1]Töluleg gögn'!$W$7</f>
        <v>764.44586803331197</v>
      </c>
    </row>
    <row r="10" spans="1:12">
      <c r="A10" s="142"/>
      <c r="B10" s="142"/>
      <c r="C10" s="142"/>
      <c r="D10" s="142"/>
      <c r="E10" s="142"/>
      <c r="F10" s="142"/>
      <c r="G10" s="142"/>
      <c r="H10" s="151" t="s">
        <v>184</v>
      </c>
      <c r="I10" s="152">
        <v>35111</v>
      </c>
      <c r="J10" s="152">
        <v>26808</v>
      </c>
      <c r="K10" s="152">
        <f>+I10/'[1]Töluleg gögn'!$Y$7</f>
        <v>239.33878663940015</v>
      </c>
      <c r="L10" s="152">
        <f>+J10/'[1]Töluleg gögn'!$W$7</f>
        <v>171.736066623959</v>
      </c>
    </row>
    <row r="11" spans="1:12">
      <c r="A11" s="142"/>
      <c r="B11" s="142"/>
      <c r="C11" s="142"/>
      <c r="D11" s="142"/>
      <c r="E11" s="142"/>
      <c r="F11" s="142"/>
      <c r="G11" s="142"/>
      <c r="H11" s="153" t="s">
        <v>12</v>
      </c>
      <c r="I11" s="150">
        <v>842624</v>
      </c>
      <c r="J11" s="150">
        <v>793427</v>
      </c>
      <c r="K11" s="149">
        <f>+I11/'[1]Töluleg gögn'!$Y$7</f>
        <v>5743.8582140422632</v>
      </c>
      <c r="L11" s="150">
        <f>+J11/'[1]Töluleg gögn'!$W$7</f>
        <v>5082.8122998078161</v>
      </c>
    </row>
    <row r="12" spans="1:12">
      <c r="A12" s="142"/>
      <c r="B12" s="142"/>
      <c r="C12" s="142"/>
      <c r="D12" s="142"/>
      <c r="E12" s="142"/>
      <c r="F12" s="142"/>
      <c r="G12" s="142"/>
      <c r="H12" s="153" t="s">
        <v>163</v>
      </c>
      <c r="I12" s="150">
        <v>40312</v>
      </c>
      <c r="J12" s="150">
        <v>48725</v>
      </c>
      <c r="K12" s="149">
        <f>+I12/'[1]Töluleg gögn'!$Y$7</f>
        <v>274.79209270620316</v>
      </c>
      <c r="L12" s="150">
        <f>+J12/'[1]Töluleg gögn'!$W$7</f>
        <v>312.13965406790521</v>
      </c>
    </row>
    <row r="13" spans="1:12">
      <c r="A13" s="142"/>
      <c r="B13" s="142"/>
      <c r="C13" s="142"/>
      <c r="D13" s="142"/>
      <c r="E13" s="142"/>
      <c r="F13" s="142"/>
      <c r="G13" s="142"/>
      <c r="H13" s="153" t="s">
        <v>13</v>
      </c>
      <c r="I13" s="150">
        <v>456688</v>
      </c>
      <c r="J13" s="150">
        <v>420178</v>
      </c>
      <c r="K13" s="149">
        <f>+I13/'[1]Töluleg gögn'!$Y$7</f>
        <v>3113.0743012951602</v>
      </c>
      <c r="L13" s="150">
        <f>+J13/'[1]Töluleg gögn'!$W$7</f>
        <v>2691.7232543241512</v>
      </c>
    </row>
    <row r="14" spans="1:12">
      <c r="A14" s="142"/>
      <c r="B14" s="142"/>
      <c r="C14" s="142"/>
      <c r="D14" s="142"/>
      <c r="E14" s="142"/>
      <c r="F14" s="142"/>
      <c r="G14" s="142"/>
      <c r="H14" s="153" t="s">
        <v>127</v>
      </c>
      <c r="I14" s="150">
        <v>20889</v>
      </c>
      <c r="J14" s="150">
        <v>21366</v>
      </c>
      <c r="K14" s="149">
        <f>+I14/'[1]Töluleg gögn'!$Y$7</f>
        <v>142.39263803680981</v>
      </c>
      <c r="L14" s="150">
        <f>+J14/'[1]Töluleg gögn'!$W$7</f>
        <v>136.87379884689301</v>
      </c>
    </row>
    <row r="15" spans="1:12">
      <c r="A15" s="142"/>
      <c r="B15" s="142"/>
      <c r="C15" s="142"/>
      <c r="D15" s="142"/>
      <c r="E15" s="142"/>
      <c r="F15" s="142"/>
      <c r="G15" s="142"/>
      <c r="H15" s="154" t="s">
        <v>15</v>
      </c>
      <c r="I15" s="155">
        <v>267871</v>
      </c>
      <c r="J15" s="155">
        <v>258255</v>
      </c>
      <c r="K15" s="155">
        <f>+I15/'[1]Töluleg gögn'!$Y$7</f>
        <v>1825.9781867757329</v>
      </c>
      <c r="L15" s="155">
        <f>+J15/'[1]Töluleg gögn'!$W$7</f>
        <v>1654.4202434336964</v>
      </c>
    </row>
    <row r="16" spans="1:12">
      <c r="A16" s="142"/>
      <c r="B16" s="142"/>
      <c r="C16" s="142"/>
      <c r="D16" s="142"/>
      <c r="E16" s="142"/>
      <c r="F16" s="142"/>
      <c r="G16" s="142"/>
      <c r="H16" s="156" t="s">
        <v>65</v>
      </c>
      <c r="I16" s="157">
        <v>0.251</v>
      </c>
      <c r="J16" s="157">
        <v>0.251</v>
      </c>
      <c r="K16" s="158"/>
      <c r="L16" s="158"/>
    </row>
    <row r="17" spans="1:15">
      <c r="A17" s="142"/>
      <c r="B17" s="142"/>
      <c r="C17" s="142"/>
      <c r="D17" s="142"/>
      <c r="E17" s="142"/>
      <c r="F17" s="142"/>
      <c r="G17" s="142"/>
      <c r="H17" s="159" t="s">
        <v>188</v>
      </c>
      <c r="I17" s="157">
        <v>1.5760000000000001</v>
      </c>
      <c r="J17" s="157">
        <v>1.605</v>
      </c>
      <c r="K17" s="158"/>
      <c r="L17" s="158"/>
      <c r="M17" s="160"/>
      <c r="N17" s="160"/>
      <c r="O17" s="160"/>
    </row>
    <row r="18" spans="1:15" ht="36.75" customHeight="1">
      <c r="A18" s="142"/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</row>
    <row r="19" spans="1:15" ht="18">
      <c r="A19" s="143" t="s">
        <v>66</v>
      </c>
      <c r="B19" s="144"/>
      <c r="C19" s="144"/>
      <c r="D19" s="144"/>
      <c r="E19" s="144"/>
      <c r="F19" s="161">
        <v>44377</v>
      </c>
      <c r="G19" s="142"/>
      <c r="H19" s="146" t="s">
        <v>67</v>
      </c>
      <c r="I19" s="147">
        <v>44377</v>
      </c>
      <c r="J19" s="162" t="s">
        <v>154</v>
      </c>
      <c r="K19" s="147">
        <v>44377</v>
      </c>
      <c r="L19" s="162" t="s">
        <v>154</v>
      </c>
    </row>
    <row r="20" spans="1:15" ht="18">
      <c r="A20" s="143"/>
      <c r="B20" s="143"/>
      <c r="C20" s="143"/>
      <c r="D20" s="143"/>
      <c r="E20" s="143"/>
      <c r="F20" s="143"/>
      <c r="G20" s="142"/>
      <c r="H20" s="146"/>
      <c r="I20" s="181" t="s">
        <v>63</v>
      </c>
      <c r="J20" s="181"/>
      <c r="K20" s="181" t="s">
        <v>64</v>
      </c>
      <c r="L20" s="181"/>
    </row>
    <row r="21" spans="1:15">
      <c r="A21" s="142"/>
      <c r="B21" s="142"/>
      <c r="C21" s="142"/>
      <c r="D21" s="142"/>
      <c r="E21" s="142"/>
      <c r="F21" s="142"/>
      <c r="G21" s="142"/>
      <c r="H21" s="163"/>
      <c r="I21" s="164"/>
      <c r="J21" s="163"/>
      <c r="K21" s="164"/>
      <c r="L21" s="164"/>
    </row>
    <row r="22" spans="1:15">
      <c r="A22" s="153" t="s">
        <v>68</v>
      </c>
      <c r="B22" s="165"/>
      <c r="C22" s="165"/>
      <c r="D22" s="165"/>
      <c r="E22" s="165"/>
      <c r="F22" s="150">
        <v>112126</v>
      </c>
      <c r="G22" s="142"/>
      <c r="H22" s="148" t="s">
        <v>187</v>
      </c>
      <c r="I22" s="150">
        <v>30267</v>
      </c>
      <c r="J22" s="150">
        <v>9275</v>
      </c>
      <c r="K22" s="150">
        <f>+I22/'[1]Töluleg gögn'!Y8</f>
        <v>199.9669661733615</v>
      </c>
      <c r="L22" s="150">
        <f>+J22/'[1]Töluleg gögn'!U8</f>
        <v>62.783456305422057</v>
      </c>
      <c r="M22" s="166"/>
    </row>
    <row r="23" spans="1:15">
      <c r="A23" s="153" t="s">
        <v>69</v>
      </c>
      <c r="B23" s="165"/>
      <c r="C23" s="165"/>
      <c r="D23" s="165"/>
      <c r="E23" s="165"/>
      <c r="F23" s="150">
        <v>14130</v>
      </c>
      <c r="G23" s="142"/>
      <c r="H23" s="148" t="s">
        <v>58</v>
      </c>
      <c r="I23" s="150">
        <v>14105</v>
      </c>
      <c r="J23" s="150">
        <v>-3287</v>
      </c>
      <c r="K23" s="150">
        <f>+I23/'[1]Töluleg gögn'!Y8</f>
        <v>93.188424947145876</v>
      </c>
      <c r="L23" s="150">
        <f>+J23/'[1]Töluleg gögn'!U8</f>
        <v>-22.250050768293509</v>
      </c>
      <c r="M23" s="166"/>
    </row>
    <row r="24" spans="1:15">
      <c r="A24" s="153" t="s">
        <v>70</v>
      </c>
      <c r="B24" s="165"/>
      <c r="C24" s="165"/>
      <c r="D24" s="165"/>
      <c r="E24" s="165"/>
      <c r="F24" s="150">
        <v>36</v>
      </c>
      <c r="G24" s="142"/>
      <c r="H24" s="148" t="s">
        <v>19</v>
      </c>
      <c r="I24" s="167">
        <v>9.8000000000000004E-2</v>
      </c>
      <c r="J24" s="167">
        <v>6.0000000000000001E-3</v>
      </c>
      <c r="K24" s="167"/>
      <c r="L24" s="167"/>
      <c r="M24" s="166"/>
    </row>
    <row r="25" spans="1:15">
      <c r="A25" s="156" t="s">
        <v>71</v>
      </c>
      <c r="B25" s="168"/>
      <c r="C25" s="168"/>
      <c r="D25" s="168"/>
      <c r="E25" s="168"/>
      <c r="F25" s="150">
        <v>844</v>
      </c>
      <c r="G25" s="142"/>
      <c r="H25" s="148" t="s">
        <v>136</v>
      </c>
      <c r="I25" s="169">
        <v>2.5000000000000001E-2</v>
      </c>
      <c r="J25" s="169">
        <v>2.5000000000000001E-2</v>
      </c>
      <c r="K25" s="170"/>
      <c r="L25" s="170"/>
      <c r="M25" s="166"/>
    </row>
    <row r="26" spans="1:15">
      <c r="A26" s="142"/>
      <c r="B26" s="142"/>
      <c r="C26" s="142"/>
      <c r="D26" s="142"/>
      <c r="E26" s="142"/>
      <c r="F26" s="142"/>
      <c r="G26" s="142"/>
      <c r="H26" s="148" t="s">
        <v>135</v>
      </c>
      <c r="I26" s="167">
        <v>0.41699999999999998</v>
      </c>
      <c r="J26" s="167">
        <v>0.42699999999999999</v>
      </c>
      <c r="K26" s="167"/>
      <c r="L26" s="170"/>
      <c r="M26" s="166"/>
    </row>
    <row r="27" spans="1:15">
      <c r="A27" s="142"/>
      <c r="B27" s="142"/>
      <c r="C27" s="142"/>
      <c r="D27" s="142"/>
      <c r="E27" s="142"/>
      <c r="F27" s="142"/>
      <c r="G27" s="142"/>
      <c r="H27" s="163"/>
      <c r="I27" s="163"/>
      <c r="J27" s="163"/>
      <c r="K27" s="163"/>
      <c r="L27" s="163"/>
    </row>
    <row r="28" spans="1:15" ht="31.5" customHeight="1">
      <c r="A28" s="142"/>
      <c r="B28" s="142"/>
      <c r="C28" s="142"/>
      <c r="D28" s="142"/>
      <c r="E28" s="142"/>
      <c r="F28" s="142"/>
      <c r="G28" s="142"/>
      <c r="H28" s="163"/>
      <c r="I28" s="163"/>
      <c r="J28" s="163"/>
      <c r="K28" s="163"/>
      <c r="L28" s="163"/>
    </row>
    <row r="29" spans="1:15" ht="18">
      <c r="A29" s="143" t="s">
        <v>72</v>
      </c>
      <c r="B29" s="144"/>
      <c r="C29" s="144"/>
      <c r="D29" s="144"/>
      <c r="E29" s="144"/>
      <c r="F29" s="144"/>
      <c r="G29" s="142"/>
      <c r="H29" s="143" t="s">
        <v>73</v>
      </c>
      <c r="I29" s="171"/>
      <c r="J29" s="171"/>
      <c r="K29" s="147"/>
      <c r="L29" s="162"/>
    </row>
    <row r="30" spans="1:15" ht="19.5">
      <c r="A30" s="143"/>
      <c r="B30" s="143"/>
      <c r="C30" s="143"/>
      <c r="D30" s="143"/>
      <c r="E30" s="143"/>
      <c r="F30" s="143"/>
      <c r="G30" s="142"/>
      <c r="H30" s="143"/>
      <c r="I30" s="143"/>
      <c r="J30" s="143"/>
      <c r="K30" s="181"/>
      <c r="L30" s="181"/>
      <c r="M30" s="172"/>
    </row>
    <row r="31" spans="1:15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</row>
    <row r="32" spans="1:15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</row>
    <row r="33" spans="1:1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</row>
    <row r="34" spans="1:12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</row>
    <row r="35" spans="1:12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</row>
    <row r="36" spans="1:12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</row>
    <row r="37" spans="1:12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</row>
    <row r="38" spans="1:12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</row>
    <row r="39" spans="1:12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</row>
    <row r="40" spans="1:12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</row>
    <row r="41" spans="1:12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</row>
    <row r="42" spans="1:12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</row>
    <row r="43" spans="1:1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</row>
    <row r="44" spans="1:12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</row>
    <row r="45" spans="1:12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</row>
    <row r="46" spans="1:12" ht="39" customHeight="1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</row>
    <row r="47" spans="1:12" ht="18">
      <c r="A47" s="143" t="s">
        <v>191</v>
      </c>
      <c r="B47" s="144"/>
      <c r="C47" s="144"/>
      <c r="D47" s="144"/>
      <c r="E47" s="144"/>
      <c r="F47" s="144"/>
      <c r="G47" s="142"/>
      <c r="H47" s="143" t="s">
        <v>65</v>
      </c>
      <c r="I47" s="171"/>
      <c r="J47" s="171"/>
      <c r="K47" s="147"/>
      <c r="L47" s="162"/>
    </row>
    <row r="48" spans="1:12" ht="18">
      <c r="A48" s="143"/>
      <c r="B48" s="143"/>
      <c r="C48" s="143"/>
      <c r="D48" s="143"/>
      <c r="E48" s="143"/>
      <c r="F48" s="143"/>
      <c r="G48" s="142"/>
      <c r="H48" s="143"/>
      <c r="I48" s="182"/>
      <c r="J48" s="182"/>
      <c r="K48" s="181"/>
      <c r="L48" s="181"/>
    </row>
    <row r="49" spans="1:12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</row>
    <row r="50" spans="1:12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</row>
    <row r="51" spans="1:12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</row>
    <row r="52" spans="1:12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</row>
    <row r="53" spans="1:1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</row>
    <row r="54" spans="1:1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</row>
    <row r="55" spans="1:1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</row>
    <row r="56" spans="1:12" ht="18">
      <c r="A56" s="142"/>
      <c r="B56" s="142"/>
      <c r="C56" s="142"/>
      <c r="D56" s="142"/>
      <c r="E56" s="142"/>
      <c r="F56" s="142"/>
      <c r="G56" s="142"/>
      <c r="H56" s="173"/>
      <c r="I56" s="174"/>
      <c r="J56" s="174"/>
      <c r="K56" s="174"/>
      <c r="L56" s="174"/>
    </row>
    <row r="57" spans="1:1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</row>
    <row r="58" spans="1:1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</row>
    <row r="59" spans="1:1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</row>
    <row r="60" spans="1:1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</row>
    <row r="61" spans="1:12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</row>
    <row r="62" spans="1:12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</row>
    <row r="63" spans="1:12" ht="15">
      <c r="A63" s="175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</row>
    <row r="64" spans="1:12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</row>
    <row r="65" spans="1:12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</row>
    <row r="66" spans="1:12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</row>
    <row r="67" spans="1:12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</row>
    <row r="68" spans="1:12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</row>
    <row r="69" spans="1:12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</row>
    <row r="70" spans="1:12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</row>
    <row r="71" spans="1:12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</row>
    <row r="72" spans="1:12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</row>
    <row r="73" spans="1:12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</row>
    <row r="74" spans="1:12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</row>
    <row r="75" spans="1:12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</row>
  </sheetData>
  <mergeCells count="7">
    <mergeCell ref="I5:J5"/>
    <mergeCell ref="K5:L5"/>
    <mergeCell ref="I20:J20"/>
    <mergeCell ref="K20:L20"/>
    <mergeCell ref="I48:J48"/>
    <mergeCell ref="K48:L48"/>
    <mergeCell ref="K30:L30"/>
  </mergeCells>
  <pageMargins left="0.45281250000000001" right="0.48291666666666666" top="0.54843750000000002" bottom="0.74803149606299213" header="0.31496062992125984" footer="0.31496062992125984"/>
  <pageSetup paperSize="9" scale="55" orientation="portrait" r:id="rId1"/>
  <headerFooter>
    <oddFooter>&amp;L&amp;K04+000Landsbankinn&amp;C&amp;K04+000landsbankinn.is&amp;R&amp;K04+000pr@landsbankinn.is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29"/>
  <sheetViews>
    <sheetView zoomScaleNormal="100" zoomScaleSheetLayoutView="100" zoomScalePageLayoutView="120" workbookViewId="0">
      <selection activeCell="I14" sqref="I14"/>
    </sheetView>
  </sheetViews>
  <sheetFormatPr defaultColWidth="11.5546875" defaultRowHeight="15"/>
  <cols>
    <col min="1" max="1" width="34.33203125" style="1" customWidth="1"/>
    <col min="2" max="3" width="9.109375" style="1" customWidth="1"/>
    <col min="4" max="4" width="9" style="1" customWidth="1"/>
    <col min="5" max="6" width="8.77734375" style="1" customWidth="1"/>
    <col min="7" max="7" width="11.44140625" style="1" customWidth="1"/>
    <col min="8" max="9" width="11.5546875" style="1"/>
    <col min="10" max="10" width="17.6640625" style="1" customWidth="1"/>
    <col min="11" max="16384" width="11.5546875" style="1"/>
  </cols>
  <sheetData>
    <row r="1" spans="1:12" ht="24" customHeight="1">
      <c r="A1" s="53" t="s">
        <v>31</v>
      </c>
      <c r="B1" s="53"/>
      <c r="C1" s="53"/>
      <c r="D1" s="53"/>
      <c r="E1" s="14"/>
      <c r="F1" s="14"/>
    </row>
    <row r="2" spans="1:12" ht="24" customHeight="1" thickBot="1">
      <c r="A2" s="65" t="s">
        <v>5</v>
      </c>
      <c r="B2" s="66" t="s">
        <v>131</v>
      </c>
      <c r="C2" s="66" t="s">
        <v>111</v>
      </c>
      <c r="D2" s="66" t="s">
        <v>98</v>
      </c>
      <c r="E2" s="66" t="s">
        <v>91</v>
      </c>
      <c r="F2" s="66">
        <v>2016</v>
      </c>
      <c r="G2" s="4"/>
    </row>
    <row r="3" spans="1:12" ht="24.75" customHeight="1">
      <c r="A3" s="107" t="s">
        <v>6</v>
      </c>
      <c r="B3" s="55">
        <v>38074</v>
      </c>
      <c r="C3" s="55">
        <v>39670</v>
      </c>
      <c r="D3" s="55">
        <v>40814</v>
      </c>
      <c r="E3" s="55">
        <v>36271</v>
      </c>
      <c r="F3" s="55">
        <v>34650</v>
      </c>
      <c r="G3" s="4"/>
      <c r="H3" s="5"/>
      <c r="I3" s="5"/>
      <c r="J3" s="5"/>
      <c r="K3" s="5"/>
      <c r="L3" s="5"/>
    </row>
    <row r="4" spans="1:12" ht="24.75" customHeight="1">
      <c r="A4" s="108" t="s">
        <v>7</v>
      </c>
      <c r="B4" s="56">
        <v>7638</v>
      </c>
      <c r="C4" s="56">
        <v>8219</v>
      </c>
      <c r="D4" s="56">
        <v>8157</v>
      </c>
      <c r="E4" s="56">
        <v>8431</v>
      </c>
      <c r="F4" s="56">
        <v>7809</v>
      </c>
      <c r="G4" s="4"/>
      <c r="H4" s="5"/>
      <c r="I4" s="5"/>
      <c r="J4" s="5"/>
      <c r="K4" s="5"/>
      <c r="L4" s="5"/>
    </row>
    <row r="5" spans="1:12" ht="24.75" customHeight="1">
      <c r="A5" s="108" t="s">
        <v>186</v>
      </c>
      <c r="B5" s="56">
        <v>-278</v>
      </c>
      <c r="C5" s="56">
        <v>-584</v>
      </c>
      <c r="D5" s="56">
        <v>-1497</v>
      </c>
      <c r="E5" s="56">
        <v>-1375</v>
      </c>
      <c r="F5" s="56">
        <v>-179</v>
      </c>
      <c r="G5" s="4"/>
      <c r="H5" s="5"/>
      <c r="I5" s="5"/>
      <c r="J5" s="5"/>
      <c r="K5" s="5"/>
      <c r="L5" s="5"/>
    </row>
    <row r="6" spans="1:12" ht="24.75" customHeight="1">
      <c r="A6" s="108" t="s">
        <v>102</v>
      </c>
      <c r="B6" s="56">
        <v>-12020</v>
      </c>
      <c r="C6" s="56">
        <v>-4827</v>
      </c>
      <c r="D6" s="56">
        <v>1352</v>
      </c>
      <c r="E6" s="56">
        <v>1785</v>
      </c>
      <c r="F6" s="56">
        <v>-318</v>
      </c>
      <c r="G6" s="4"/>
      <c r="H6" s="5"/>
      <c r="I6" s="5"/>
      <c r="J6" s="5"/>
      <c r="K6" s="5"/>
      <c r="L6" s="5"/>
    </row>
    <row r="7" spans="1:12" ht="24.75" customHeight="1">
      <c r="A7" s="109" t="s">
        <v>114</v>
      </c>
      <c r="B7" s="50">
        <v>4839</v>
      </c>
      <c r="C7" s="50">
        <f>7993+1046</f>
        <v>9039</v>
      </c>
      <c r="D7" s="50">
        <f>1654+3430</f>
        <v>5084</v>
      </c>
      <c r="E7" s="50">
        <f>5802+2598</f>
        <v>8400</v>
      </c>
      <c r="F7" s="50">
        <f>6255+483</f>
        <v>6738</v>
      </c>
      <c r="G7" s="4"/>
      <c r="H7" s="5"/>
      <c r="I7" s="5"/>
      <c r="J7" s="5"/>
      <c r="K7" s="5"/>
      <c r="L7" s="5"/>
    </row>
    <row r="8" spans="1:12" ht="24.75" customHeight="1">
      <c r="A8" s="100" t="s">
        <v>187</v>
      </c>
      <c r="B8" s="54">
        <f>SUM(B3:B7)</f>
        <v>38253</v>
      </c>
      <c r="C8" s="54">
        <f>SUM(C3:C7)</f>
        <v>51517</v>
      </c>
      <c r="D8" s="54">
        <f t="shared" ref="D8:F8" si="0">SUM(D3:D7)</f>
        <v>53910</v>
      </c>
      <c r="E8" s="54">
        <f t="shared" si="0"/>
        <v>53512</v>
      </c>
      <c r="F8" s="54">
        <f t="shared" si="0"/>
        <v>48700</v>
      </c>
      <c r="G8" s="4"/>
      <c r="H8" s="5"/>
      <c r="I8" s="5"/>
      <c r="J8" s="5"/>
      <c r="K8" s="5"/>
      <c r="L8" s="5"/>
    </row>
    <row r="9" spans="1:12" ht="14.25" customHeight="1">
      <c r="A9" s="12"/>
      <c r="B9" s="12"/>
      <c r="C9" s="12"/>
      <c r="D9" s="12"/>
      <c r="E9" s="12"/>
      <c r="F9" s="12"/>
      <c r="G9" s="11"/>
      <c r="H9" s="5"/>
      <c r="I9" s="5"/>
      <c r="J9" s="5"/>
      <c r="K9" s="5"/>
      <c r="L9" s="5"/>
    </row>
    <row r="10" spans="1:12" ht="24.75" customHeight="1">
      <c r="A10" s="108" t="s">
        <v>161</v>
      </c>
      <c r="B10" s="56">
        <v>14767</v>
      </c>
      <c r="C10" s="56">
        <v>14458</v>
      </c>
      <c r="D10" s="56">
        <v>14589</v>
      </c>
      <c r="E10" s="56">
        <v>14061</v>
      </c>
      <c r="F10" s="56">
        <v>14049</v>
      </c>
      <c r="G10" s="4"/>
      <c r="H10" s="5"/>
      <c r="I10" s="5"/>
      <c r="J10" s="5"/>
      <c r="K10" s="5"/>
      <c r="L10" s="5"/>
    </row>
    <row r="11" spans="1:12" ht="24.75" customHeight="1">
      <c r="A11" s="108" t="s">
        <v>162</v>
      </c>
      <c r="B11" s="56">
        <v>9064</v>
      </c>
      <c r="C11" s="56">
        <v>9534</v>
      </c>
      <c r="D11" s="56">
        <v>9348</v>
      </c>
      <c r="E11" s="56">
        <v>9789</v>
      </c>
      <c r="F11" s="56">
        <f>7586+611+1268</f>
        <v>9465</v>
      </c>
      <c r="G11" s="4"/>
      <c r="H11" s="5"/>
      <c r="I11" s="5"/>
      <c r="J11" s="5"/>
      <c r="K11" s="5"/>
      <c r="L11" s="5"/>
    </row>
    <row r="12" spans="1:12" ht="24.75" customHeight="1">
      <c r="A12" s="110" t="s">
        <v>115</v>
      </c>
      <c r="B12" s="56">
        <v>1815</v>
      </c>
      <c r="C12" s="56">
        <v>4204</v>
      </c>
      <c r="D12" s="56">
        <v>3860</v>
      </c>
      <c r="E12" s="56">
        <v>3253</v>
      </c>
      <c r="F12" s="56">
        <v>2973</v>
      </c>
      <c r="G12" s="4"/>
      <c r="H12" s="5"/>
      <c r="I12" s="5"/>
      <c r="J12" s="5"/>
      <c r="K12" s="5"/>
      <c r="L12" s="5"/>
    </row>
    <row r="13" spans="1:12" ht="24.75" customHeight="1">
      <c r="A13" s="100" t="s">
        <v>117</v>
      </c>
      <c r="B13" s="54">
        <f>SUM(B10:B12)</f>
        <v>25646</v>
      </c>
      <c r="C13" s="54">
        <f>SUM(C10:C12)</f>
        <v>28196</v>
      </c>
      <c r="D13" s="54">
        <f>SUM(D10:D12)</f>
        <v>27797</v>
      </c>
      <c r="E13" s="54">
        <f>SUM(E10:E12)</f>
        <v>27103</v>
      </c>
      <c r="F13" s="54">
        <f>SUM(F10:F12)</f>
        <v>26487</v>
      </c>
      <c r="G13" s="4"/>
      <c r="H13" s="5"/>
      <c r="I13" s="5"/>
      <c r="J13" s="5"/>
      <c r="K13" s="5"/>
      <c r="L13" s="5"/>
    </row>
    <row r="14" spans="1:12" ht="15" customHeight="1">
      <c r="A14" s="12"/>
      <c r="B14" s="12"/>
      <c r="C14" s="12"/>
      <c r="D14" s="12"/>
      <c r="E14" s="12"/>
      <c r="F14" s="12"/>
      <c r="G14" s="11"/>
      <c r="H14" s="5"/>
      <c r="I14" s="5"/>
      <c r="J14" s="5"/>
      <c r="K14" s="5"/>
      <c r="L14" s="5"/>
    </row>
    <row r="15" spans="1:12" ht="24.75" customHeight="1">
      <c r="A15" s="100" t="s">
        <v>134</v>
      </c>
      <c r="B15" s="54">
        <f>+B8-B13</f>
        <v>12607</v>
      </c>
      <c r="C15" s="54">
        <f>+C8-C13</f>
        <v>23321</v>
      </c>
      <c r="D15" s="54">
        <f>+D8-D13</f>
        <v>26113</v>
      </c>
      <c r="E15" s="54">
        <f>+E8-E13</f>
        <v>26409</v>
      </c>
      <c r="F15" s="54">
        <f>+F8-F13</f>
        <v>22213</v>
      </c>
      <c r="G15" s="4"/>
      <c r="H15" s="5"/>
      <c r="I15" s="5"/>
      <c r="J15" s="5"/>
      <c r="K15" s="5"/>
      <c r="L15" s="5"/>
    </row>
    <row r="16" spans="1:12" ht="14.25" customHeight="1">
      <c r="A16" s="51"/>
      <c r="B16" s="52"/>
      <c r="C16" s="52"/>
      <c r="D16" s="52"/>
      <c r="E16" s="52"/>
      <c r="F16" s="52"/>
      <c r="G16" s="11"/>
      <c r="H16" s="5"/>
      <c r="I16" s="5"/>
      <c r="J16" s="5"/>
      <c r="K16" s="5"/>
      <c r="L16" s="5"/>
    </row>
    <row r="17" spans="1:12" ht="24.75" customHeight="1">
      <c r="A17" s="110" t="s">
        <v>116</v>
      </c>
      <c r="B17" s="56">
        <v>2086</v>
      </c>
      <c r="C17" s="56">
        <v>5086</v>
      </c>
      <c r="D17" s="56">
        <v>6853</v>
      </c>
      <c r="E17" s="56">
        <v>6643</v>
      </c>
      <c r="F17" s="56">
        <v>5570</v>
      </c>
      <c r="G17" s="4"/>
      <c r="H17" s="5"/>
      <c r="I17" s="5"/>
      <c r="J17" s="5"/>
      <c r="K17" s="5"/>
      <c r="L17" s="5"/>
    </row>
    <row r="18" spans="1:12" ht="24.75" customHeight="1">
      <c r="A18" s="100" t="s">
        <v>142</v>
      </c>
      <c r="B18" s="54">
        <f>+B15-B17</f>
        <v>10521</v>
      </c>
      <c r="C18" s="54">
        <f>+C15-C17</f>
        <v>18235</v>
      </c>
      <c r="D18" s="54">
        <f>+D15-D17</f>
        <v>19260</v>
      </c>
      <c r="E18" s="54">
        <f>+E15-E17</f>
        <v>19766</v>
      </c>
      <c r="F18" s="54">
        <v>16643</v>
      </c>
      <c r="G18" s="4"/>
      <c r="H18" s="5"/>
      <c r="I18" s="5"/>
      <c r="J18" s="5"/>
      <c r="K18" s="5"/>
      <c r="L18" s="5"/>
    </row>
    <row r="19" spans="1:12" ht="15" customHeight="1">
      <c r="A19" s="51"/>
      <c r="B19" s="52"/>
      <c r="C19" s="52"/>
      <c r="D19" s="52"/>
      <c r="E19" s="52"/>
      <c r="F19" s="52"/>
      <c r="G19" s="7"/>
      <c r="H19" s="5"/>
      <c r="I19" s="5"/>
      <c r="J19" s="5"/>
      <c r="K19" s="5"/>
      <c r="L19" s="5"/>
    </row>
    <row r="20" spans="1:12" ht="24.75" customHeight="1">
      <c r="A20" s="110" t="s">
        <v>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4"/>
      <c r="H20" s="5"/>
      <c r="I20" s="5"/>
      <c r="J20" s="5"/>
      <c r="K20" s="5"/>
      <c r="L20" s="5"/>
    </row>
    <row r="21" spans="1:12" ht="24.75" customHeight="1">
      <c r="A21" s="100" t="s">
        <v>141</v>
      </c>
      <c r="B21" s="54">
        <f>+B18</f>
        <v>10521</v>
      </c>
      <c r="C21" s="54">
        <f>+C18</f>
        <v>18235</v>
      </c>
      <c r="D21" s="54">
        <f>+D18</f>
        <v>19260</v>
      </c>
      <c r="E21" s="54">
        <f>+E18</f>
        <v>19766</v>
      </c>
      <c r="F21" s="54">
        <v>16643</v>
      </c>
      <c r="H21" s="5"/>
      <c r="I21" s="5"/>
      <c r="J21" s="5"/>
      <c r="K21" s="5"/>
      <c r="L21" s="5"/>
    </row>
    <row r="22" spans="1:12" ht="24.75" customHeight="1" thickBot="1">
      <c r="A22" s="7"/>
      <c r="B22" s="7"/>
      <c r="C22" s="7"/>
      <c r="D22" s="7"/>
      <c r="E22" s="7"/>
      <c r="F22" s="7"/>
    </row>
    <row r="23" spans="1:12" ht="24.75" customHeight="1" thickBot="1">
      <c r="A23" s="19" t="s">
        <v>3</v>
      </c>
    </row>
    <row r="26" spans="1:12" ht="15.75">
      <c r="A26" s="2"/>
      <c r="B26" s="2"/>
      <c r="C26" s="2"/>
      <c r="D26" s="2"/>
      <c r="E26" s="2"/>
      <c r="F26" s="2"/>
      <c r="G26" s="2"/>
      <c r="H26" s="2"/>
      <c r="I26" s="2"/>
      <c r="J26" s="2"/>
    </row>
    <row r="27" spans="1:12" ht="41.25" customHeight="1">
      <c r="A27" s="3"/>
      <c r="B27" s="3"/>
      <c r="C27" s="3"/>
      <c r="D27" s="3"/>
    </row>
    <row r="28" spans="1:12" ht="15.75">
      <c r="A28" s="2"/>
      <c r="B28" s="2"/>
      <c r="C28" s="2"/>
      <c r="D28" s="2"/>
    </row>
    <row r="29" spans="1:12">
      <c r="D29" s="5" t="s">
        <v>0</v>
      </c>
      <c r="E29" s="5" t="s">
        <v>0</v>
      </c>
      <c r="F29" s="5" t="s">
        <v>0</v>
      </c>
    </row>
  </sheetData>
  <hyperlinks>
    <hyperlink ref="A23" location="Efnisyfirlit!Print_Area" display="Aftur í efnisyfirlit"/>
  </hyperlinks>
  <pageMargins left="0.70866141732283472" right="0.19685039370078741" top="0.74803149606299213" bottom="0.35433070866141736" header="0.31496062992125984" footer="0.19685039370078741"/>
  <pageSetup paperSize="9" scale="94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X27"/>
  <sheetViews>
    <sheetView zoomScaleNormal="100" zoomScaleSheetLayoutView="100" zoomScalePageLayoutView="120" workbookViewId="0">
      <selection activeCell="F27" sqref="F27"/>
    </sheetView>
  </sheetViews>
  <sheetFormatPr defaultColWidth="11.5546875" defaultRowHeight="15"/>
  <cols>
    <col min="1" max="1" width="33.6640625" style="23" customWidth="1"/>
    <col min="2" max="4" width="8.77734375" style="23" customWidth="1"/>
    <col min="5" max="5" width="8.5546875" style="23" customWidth="1"/>
    <col min="6" max="9" width="7.6640625" style="23" customWidth="1"/>
    <col min="10" max="10" width="7.77734375" style="23" customWidth="1"/>
    <col min="11" max="11" width="1.5546875" style="23" bestFit="1" customWidth="1"/>
    <col min="12" max="16384" width="11.5546875" style="23"/>
  </cols>
  <sheetData>
    <row r="1" spans="1:24" s="21" customFormat="1" ht="24" customHeight="1">
      <c r="A1" s="45" t="s">
        <v>47</v>
      </c>
      <c r="B1" s="45"/>
      <c r="C1" s="45"/>
      <c r="D1" s="45"/>
      <c r="E1" s="45"/>
      <c r="F1" s="45"/>
      <c r="G1" s="45"/>
      <c r="H1" s="45"/>
      <c r="I1" s="45"/>
      <c r="J1" s="45"/>
    </row>
    <row r="2" spans="1:24" s="22" customFormat="1" ht="24" customHeight="1" thickBot="1">
      <c r="A2" s="46" t="s">
        <v>5</v>
      </c>
      <c r="B2" s="67" t="s">
        <v>179</v>
      </c>
      <c r="C2" s="67" t="s">
        <v>159</v>
      </c>
      <c r="D2" s="67" t="s">
        <v>132</v>
      </c>
      <c r="E2" s="67" t="s">
        <v>129</v>
      </c>
      <c r="F2" s="67" t="s">
        <v>128</v>
      </c>
      <c r="G2" s="67" t="s">
        <v>119</v>
      </c>
      <c r="H2" s="67" t="s">
        <v>107</v>
      </c>
      <c r="I2" s="67" t="s">
        <v>101</v>
      </c>
      <c r="J2" s="67" t="s">
        <v>100</v>
      </c>
    </row>
    <row r="3" spans="1:24" ht="24" customHeight="1">
      <c r="A3" s="101" t="s">
        <v>6</v>
      </c>
      <c r="B3" s="57">
        <v>10332</v>
      </c>
      <c r="C3" s="57">
        <v>8626</v>
      </c>
      <c r="D3" s="57">
        <v>9694</v>
      </c>
      <c r="E3" s="57">
        <v>9441</v>
      </c>
      <c r="F3" s="57">
        <v>9512</v>
      </c>
      <c r="G3" s="57">
        <v>9427</v>
      </c>
      <c r="H3" s="57">
        <v>9580</v>
      </c>
      <c r="I3" s="57">
        <v>9631</v>
      </c>
      <c r="J3" s="57">
        <v>10214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1:24" ht="24" customHeight="1">
      <c r="A4" s="102" t="s">
        <v>7</v>
      </c>
      <c r="B4" s="61">
        <v>2314</v>
      </c>
      <c r="C4" s="61">
        <v>2054</v>
      </c>
      <c r="D4" s="61">
        <v>1981</v>
      </c>
      <c r="E4" s="61">
        <v>2059</v>
      </c>
      <c r="F4" s="61">
        <v>1653</v>
      </c>
      <c r="G4" s="61">
        <v>1945</v>
      </c>
      <c r="H4" s="61">
        <v>2125</v>
      </c>
      <c r="I4" s="61">
        <v>1958</v>
      </c>
      <c r="J4" s="61">
        <v>2076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1:24" ht="24" customHeight="1">
      <c r="A5" s="102" t="s">
        <v>186</v>
      </c>
      <c r="B5" s="62">
        <v>-45</v>
      </c>
      <c r="C5" s="62">
        <v>-27</v>
      </c>
      <c r="D5" s="62">
        <v>-52</v>
      </c>
      <c r="E5" s="62">
        <v>-52</v>
      </c>
      <c r="F5" s="62">
        <v>-259</v>
      </c>
      <c r="G5" s="62">
        <v>85</v>
      </c>
      <c r="H5" s="62">
        <v>-300</v>
      </c>
      <c r="I5" s="62">
        <v>-39</v>
      </c>
      <c r="J5" s="62">
        <v>-87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 spans="1:24" ht="24" customHeight="1">
      <c r="A6" s="102" t="s">
        <v>102</v>
      </c>
      <c r="B6" s="61">
        <v>293</v>
      </c>
      <c r="C6" s="61">
        <v>2489</v>
      </c>
      <c r="D6" s="61">
        <v>1535</v>
      </c>
      <c r="E6" s="61">
        <v>-120</v>
      </c>
      <c r="F6" s="61">
        <v>-8191</v>
      </c>
      <c r="G6" s="61">
        <v>-5244</v>
      </c>
      <c r="H6" s="61">
        <v>-1399</v>
      </c>
      <c r="I6" s="61">
        <v>-1056</v>
      </c>
      <c r="J6" s="61">
        <v>-1378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4" customHeight="1">
      <c r="A7" s="101" t="s">
        <v>114</v>
      </c>
      <c r="B7" s="57">
        <v>1614</v>
      </c>
      <c r="C7" s="57">
        <v>2617</v>
      </c>
      <c r="D7" s="57">
        <v>4919</v>
      </c>
      <c r="E7" s="57">
        <v>-427</v>
      </c>
      <c r="F7" s="57">
        <v>3160</v>
      </c>
      <c r="G7" s="57">
        <v>-2813</v>
      </c>
      <c r="H7" s="57">
        <v>2257</v>
      </c>
      <c r="I7" s="57">
        <v>860</v>
      </c>
      <c r="J7" s="57">
        <v>2042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4" customHeight="1">
      <c r="A8" s="105" t="s">
        <v>187</v>
      </c>
      <c r="B8" s="64">
        <v>14508</v>
      </c>
      <c r="C8" s="64">
        <v>15759</v>
      </c>
      <c r="D8" s="64">
        <v>18077</v>
      </c>
      <c r="E8" s="64">
        <v>10901</v>
      </c>
      <c r="F8" s="64">
        <v>5875</v>
      </c>
      <c r="G8" s="64">
        <v>3400</v>
      </c>
      <c r="H8" s="64">
        <v>12263</v>
      </c>
      <c r="I8" s="64">
        <v>11354</v>
      </c>
      <c r="J8" s="64">
        <v>12867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4.25" customHeight="1">
      <c r="A9" s="59"/>
      <c r="B9" s="58"/>
      <c r="C9" s="58"/>
      <c r="D9" s="58"/>
      <c r="E9" s="58"/>
      <c r="F9" s="58"/>
      <c r="G9" s="58"/>
      <c r="H9" s="58"/>
      <c r="I9" s="58"/>
      <c r="J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4" customHeight="1">
      <c r="A10" s="102" t="s">
        <v>161</v>
      </c>
      <c r="B10" s="61">
        <v>3724</v>
      </c>
      <c r="C10" s="61">
        <v>3769</v>
      </c>
      <c r="D10" s="61">
        <v>3986</v>
      </c>
      <c r="E10" s="61">
        <v>3135</v>
      </c>
      <c r="F10" s="61">
        <v>3802</v>
      </c>
      <c r="G10" s="61">
        <v>3844</v>
      </c>
      <c r="H10" s="61">
        <v>3805</v>
      </c>
      <c r="I10" s="61">
        <v>3284</v>
      </c>
      <c r="J10" s="61">
        <v>3689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4" customHeight="1">
      <c r="A11" s="102" t="s">
        <v>162</v>
      </c>
      <c r="B11" s="61">
        <v>2202</v>
      </c>
      <c r="C11" s="61">
        <v>2315</v>
      </c>
      <c r="D11" s="61">
        <v>2433</v>
      </c>
      <c r="E11" s="61">
        <v>1995</v>
      </c>
      <c r="F11" s="61">
        <v>2206</v>
      </c>
      <c r="G11" s="61">
        <v>2430</v>
      </c>
      <c r="H11" s="61">
        <v>2505</v>
      </c>
      <c r="I11" s="61">
        <v>2167</v>
      </c>
      <c r="J11" s="61">
        <v>2340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4" customHeight="1">
      <c r="A12" s="103" t="s">
        <v>115</v>
      </c>
      <c r="B12" s="61">
        <v>513</v>
      </c>
      <c r="C12" s="61">
        <v>467</v>
      </c>
      <c r="D12" s="61">
        <v>400</v>
      </c>
      <c r="E12" s="61">
        <v>540</v>
      </c>
      <c r="F12" s="61">
        <v>425</v>
      </c>
      <c r="G12" s="61">
        <v>450</v>
      </c>
      <c r="H12" s="61">
        <v>1064</v>
      </c>
      <c r="I12" s="61">
        <v>1065</v>
      </c>
      <c r="J12" s="61">
        <v>1065</v>
      </c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24" customHeight="1">
      <c r="A13" s="105" t="s">
        <v>117</v>
      </c>
      <c r="B13" s="64">
        <v>6439</v>
      </c>
      <c r="C13" s="64">
        <v>6551</v>
      </c>
      <c r="D13" s="64">
        <v>6819</v>
      </c>
      <c r="E13" s="64">
        <v>5670</v>
      </c>
      <c r="F13" s="64">
        <v>6433</v>
      </c>
      <c r="G13" s="64">
        <v>6724</v>
      </c>
      <c r="H13" s="64">
        <v>7374</v>
      </c>
      <c r="I13" s="64">
        <v>6516</v>
      </c>
      <c r="J13" s="64">
        <v>7094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14.25" customHeight="1">
      <c r="A14" s="59"/>
      <c r="B14" s="58"/>
      <c r="C14" s="58"/>
      <c r="D14" s="58"/>
      <c r="E14" s="58"/>
      <c r="F14" s="58"/>
      <c r="G14" s="58"/>
      <c r="H14" s="58"/>
      <c r="I14" s="58"/>
      <c r="J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24" customHeight="1">
      <c r="A15" s="105" t="s">
        <v>57</v>
      </c>
      <c r="B15" s="64">
        <v>8069</v>
      </c>
      <c r="C15" s="64">
        <v>9208</v>
      </c>
      <c r="D15" s="64">
        <v>11258</v>
      </c>
      <c r="E15" s="64">
        <v>5231</v>
      </c>
      <c r="F15" s="64">
        <v>-558</v>
      </c>
      <c r="G15" s="64">
        <v>-3324</v>
      </c>
      <c r="H15" s="64">
        <v>4889</v>
      </c>
      <c r="I15" s="64">
        <v>4838</v>
      </c>
      <c r="J15" s="64">
        <v>5773</v>
      </c>
      <c r="K15" s="23" t="s">
        <v>0</v>
      </c>
      <c r="L15" s="23" t="s">
        <v>0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14.25" customHeight="1">
      <c r="A16" s="59"/>
      <c r="B16" s="58"/>
      <c r="C16" s="58"/>
      <c r="D16" s="58"/>
      <c r="E16" s="58"/>
      <c r="F16" s="58"/>
      <c r="G16" s="58"/>
      <c r="H16" s="58"/>
      <c r="I16" s="58"/>
      <c r="J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4" ht="24" customHeight="1">
      <c r="A17" s="104" t="s">
        <v>116</v>
      </c>
      <c r="B17" s="63">
        <v>1582</v>
      </c>
      <c r="C17" s="63">
        <v>1590</v>
      </c>
      <c r="D17" s="63">
        <v>1436</v>
      </c>
      <c r="E17" s="63">
        <v>1245</v>
      </c>
      <c r="F17" s="63">
        <v>-899</v>
      </c>
      <c r="G17" s="63">
        <v>304</v>
      </c>
      <c r="H17" s="63">
        <v>1014</v>
      </c>
      <c r="I17" s="63">
        <v>1591</v>
      </c>
      <c r="J17" s="63">
        <v>1444</v>
      </c>
      <c r="K17" s="23" t="s">
        <v>0</v>
      </c>
      <c r="L17" s="23" t="s">
        <v>0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4" ht="24" customHeight="1">
      <c r="A18" s="106" t="s">
        <v>59</v>
      </c>
      <c r="B18" s="64">
        <v>6487</v>
      </c>
      <c r="C18" s="64">
        <v>7618</v>
      </c>
      <c r="D18" s="64">
        <v>9822</v>
      </c>
      <c r="E18" s="99">
        <v>3986</v>
      </c>
      <c r="F18" s="64">
        <v>341</v>
      </c>
      <c r="G18" s="64">
        <v>-3628</v>
      </c>
      <c r="H18" s="64">
        <v>3875</v>
      </c>
      <c r="I18" s="64">
        <v>3247</v>
      </c>
      <c r="J18" s="64">
        <v>4329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4.25" customHeight="1">
      <c r="A19" s="39"/>
      <c r="B19" s="60"/>
      <c r="C19" s="60"/>
      <c r="D19" s="60"/>
      <c r="E19" s="60"/>
      <c r="F19" s="60"/>
      <c r="G19" s="60"/>
      <c r="H19" s="60"/>
      <c r="I19" s="60"/>
      <c r="J19" s="60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24" customHeight="1">
      <c r="A20" s="102" t="s">
        <v>8</v>
      </c>
      <c r="B20" s="61">
        <v>0</v>
      </c>
      <c r="C20" s="61">
        <v>0</v>
      </c>
      <c r="D20" s="61">
        <v>0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4" ht="24" customHeight="1">
      <c r="A21" s="106" t="s">
        <v>58</v>
      </c>
      <c r="B21" s="64">
        <v>6487</v>
      </c>
      <c r="C21" s="64">
        <v>7618</v>
      </c>
      <c r="D21" s="64">
        <v>9822</v>
      </c>
      <c r="E21" s="64">
        <v>3986</v>
      </c>
      <c r="F21" s="64">
        <v>341</v>
      </c>
      <c r="G21" s="64">
        <v>-3628</v>
      </c>
      <c r="H21" s="64">
        <v>3875</v>
      </c>
      <c r="I21" s="64">
        <v>3247</v>
      </c>
      <c r="J21" s="64">
        <v>4329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4" ht="12" customHeight="1"/>
    <row r="23" spans="1:24" ht="21" customHeight="1" thickBot="1">
      <c r="A23" s="68"/>
      <c r="B23" s="24"/>
      <c r="C23" s="24"/>
      <c r="D23" s="24"/>
      <c r="E23" s="24"/>
      <c r="F23" s="24"/>
      <c r="G23" s="24"/>
      <c r="H23" s="24"/>
      <c r="I23" s="24"/>
      <c r="J23" s="24"/>
    </row>
    <row r="24" spans="1:24" ht="24.75" customHeight="1" thickBot="1">
      <c r="A24" s="20" t="s">
        <v>3</v>
      </c>
      <c r="B24" s="25"/>
      <c r="C24" s="25"/>
      <c r="D24" s="25"/>
      <c r="E24" s="25"/>
      <c r="F24" s="25"/>
      <c r="G24" s="25"/>
      <c r="H24" s="25"/>
      <c r="I24" s="25"/>
      <c r="J24" s="25"/>
    </row>
    <row r="27" spans="1:24" ht="41.25" customHeight="1"/>
  </sheetData>
  <hyperlinks>
    <hyperlink ref="A24" location="Efnisyfirlit!Print_Area" display="Aftur í efnisyfirlit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N31"/>
  <sheetViews>
    <sheetView zoomScaleNormal="100" zoomScaleSheetLayoutView="100" zoomScalePageLayoutView="134" workbookViewId="0">
      <selection activeCell="I5" sqref="I5"/>
    </sheetView>
  </sheetViews>
  <sheetFormatPr defaultColWidth="11.5546875" defaultRowHeight="15"/>
  <cols>
    <col min="1" max="1" width="37.33203125" style="23" customWidth="1"/>
    <col min="2" max="3" width="11.44140625" style="23" customWidth="1"/>
    <col min="4" max="9" width="11.5546875" style="23"/>
    <col min="10" max="10" width="17.6640625" style="23" customWidth="1"/>
    <col min="11" max="16384" width="11.5546875" style="23"/>
  </cols>
  <sheetData>
    <row r="1" spans="1:14" ht="24" customHeight="1">
      <c r="A1" s="45" t="s">
        <v>9</v>
      </c>
      <c r="B1" s="45"/>
      <c r="C1" s="45"/>
      <c r="D1" s="39"/>
      <c r="E1" s="39"/>
      <c r="F1" s="39"/>
    </row>
    <row r="2" spans="1:14" ht="24" customHeight="1" thickBot="1">
      <c r="A2" s="46" t="s">
        <v>5</v>
      </c>
      <c r="B2" s="69" t="s">
        <v>133</v>
      </c>
      <c r="C2" s="69" t="s">
        <v>152</v>
      </c>
      <c r="D2" s="69" t="s">
        <v>151</v>
      </c>
      <c r="E2" s="69" t="s">
        <v>150</v>
      </c>
      <c r="F2" s="69" t="s">
        <v>149</v>
      </c>
    </row>
    <row r="3" spans="1:14" ht="24" customHeight="1">
      <c r="A3" s="111" t="s">
        <v>165</v>
      </c>
      <c r="B3" s="40">
        <v>67604</v>
      </c>
      <c r="C3" s="40">
        <v>69824</v>
      </c>
      <c r="D3" s="40">
        <v>70854</v>
      </c>
      <c r="E3" s="40">
        <v>55192</v>
      </c>
      <c r="F3" s="40">
        <v>30662</v>
      </c>
      <c r="H3" s="26"/>
      <c r="I3" s="26"/>
      <c r="J3" s="26"/>
      <c r="K3" s="26"/>
      <c r="L3" s="26"/>
      <c r="M3" s="26"/>
      <c r="N3" s="26"/>
    </row>
    <row r="4" spans="1:14" ht="24" customHeight="1">
      <c r="A4" s="112" t="s">
        <v>183</v>
      </c>
      <c r="B4" s="49">
        <v>119330</v>
      </c>
      <c r="C4" s="49">
        <v>115262</v>
      </c>
      <c r="D4" s="49">
        <v>77058</v>
      </c>
      <c r="E4" s="49">
        <v>117310</v>
      </c>
      <c r="F4" s="49">
        <v>154892</v>
      </c>
      <c r="H4" s="26"/>
      <c r="I4" s="26"/>
      <c r="J4" s="26"/>
      <c r="K4" s="26"/>
      <c r="L4" s="26"/>
      <c r="M4" s="26"/>
      <c r="N4" s="26"/>
    </row>
    <row r="5" spans="1:14" ht="24" customHeight="1">
      <c r="A5" s="112" t="s">
        <v>184</v>
      </c>
      <c r="B5" s="49">
        <v>26808</v>
      </c>
      <c r="C5" s="49">
        <v>30019</v>
      </c>
      <c r="D5" s="49">
        <v>23547</v>
      </c>
      <c r="E5" s="49">
        <v>27980</v>
      </c>
      <c r="F5" s="49">
        <v>26688</v>
      </c>
      <c r="H5" s="26"/>
      <c r="I5" s="26"/>
      <c r="J5" s="26"/>
      <c r="K5" s="26"/>
      <c r="L5" s="26"/>
      <c r="M5" s="26"/>
      <c r="N5" s="26"/>
    </row>
    <row r="6" spans="1:14" ht="24" customHeight="1">
      <c r="A6" s="112" t="s">
        <v>109</v>
      </c>
      <c r="B6" s="49">
        <v>48073</v>
      </c>
      <c r="C6" s="49">
        <v>47929</v>
      </c>
      <c r="D6" s="49">
        <v>71385</v>
      </c>
      <c r="E6" s="49">
        <v>44866</v>
      </c>
      <c r="F6" s="49">
        <v>20408</v>
      </c>
      <c r="H6" s="26"/>
      <c r="I6" s="26"/>
      <c r="J6" s="26"/>
      <c r="K6" s="26"/>
      <c r="L6" s="26"/>
      <c r="M6" s="26"/>
      <c r="N6" s="26"/>
    </row>
    <row r="7" spans="1:14" ht="24" customHeight="1">
      <c r="A7" s="112" t="s">
        <v>110</v>
      </c>
      <c r="B7" s="49">
        <v>1273426</v>
      </c>
      <c r="C7" s="49">
        <v>1140184</v>
      </c>
      <c r="D7" s="49">
        <v>1064532</v>
      </c>
      <c r="E7" s="49">
        <v>925636</v>
      </c>
      <c r="F7" s="49">
        <v>853417</v>
      </c>
      <c r="H7" s="26"/>
      <c r="I7" s="26"/>
      <c r="J7" s="26"/>
      <c r="K7" s="26"/>
      <c r="L7" s="26"/>
      <c r="M7" s="26"/>
      <c r="N7" s="26"/>
    </row>
    <row r="8" spans="1:14" ht="24" customHeight="1">
      <c r="A8" s="112" t="s">
        <v>10</v>
      </c>
      <c r="B8" s="49">
        <v>27298</v>
      </c>
      <c r="C8" s="49">
        <v>22088</v>
      </c>
      <c r="D8" s="49">
        <v>17335</v>
      </c>
      <c r="E8" s="49">
        <v>18238</v>
      </c>
      <c r="F8" s="49">
        <v>17641</v>
      </c>
      <c r="H8" s="26"/>
      <c r="I8" s="26"/>
      <c r="J8" s="26"/>
      <c r="K8" s="26"/>
      <c r="L8" s="26"/>
      <c r="M8" s="26"/>
      <c r="N8" s="26"/>
    </row>
    <row r="9" spans="1:14" ht="24" customHeight="1">
      <c r="A9" s="112" t="s">
        <v>108</v>
      </c>
      <c r="B9" s="49">
        <v>1638</v>
      </c>
      <c r="C9" s="49">
        <v>1022</v>
      </c>
      <c r="D9" s="49">
        <v>1330</v>
      </c>
      <c r="E9" s="49">
        <v>3648</v>
      </c>
      <c r="F9" s="49">
        <v>7449</v>
      </c>
      <c r="H9" s="26"/>
      <c r="I9" s="26"/>
      <c r="J9" s="26"/>
      <c r="K9" s="26"/>
      <c r="L9" s="26"/>
      <c r="M9" s="26"/>
      <c r="N9" s="26"/>
    </row>
    <row r="10" spans="1:14" ht="24" customHeight="1">
      <c r="A10" s="106" t="s">
        <v>171</v>
      </c>
      <c r="B10" s="47">
        <f>SUM(B3:B9)</f>
        <v>1564177</v>
      </c>
      <c r="C10" s="47">
        <f>SUM(C3:C9)</f>
        <v>1426328</v>
      </c>
      <c r="D10" s="47">
        <f>SUM(D3:D9)</f>
        <v>1326041</v>
      </c>
      <c r="E10" s="47">
        <f>SUM(E3:E9)</f>
        <v>1192870</v>
      </c>
      <c r="F10" s="47">
        <v>1111157</v>
      </c>
      <c r="H10" s="26"/>
      <c r="I10" s="26"/>
      <c r="J10" s="26"/>
      <c r="K10" s="26"/>
      <c r="L10" s="26"/>
      <c r="M10" s="26"/>
      <c r="N10" s="26"/>
    </row>
    <row r="11" spans="1:14" ht="24" customHeight="1">
      <c r="A11" s="44"/>
      <c r="B11" s="42"/>
      <c r="C11" s="42"/>
      <c r="D11" s="42"/>
      <c r="E11" s="42"/>
      <c r="F11" s="42"/>
      <c r="H11" s="26"/>
      <c r="I11" s="26"/>
      <c r="J11" s="26"/>
      <c r="K11" s="26"/>
      <c r="L11" s="26"/>
      <c r="M11" s="26"/>
      <c r="N11" s="26"/>
    </row>
    <row r="12" spans="1:14" ht="24" customHeight="1">
      <c r="A12" s="112" t="s">
        <v>163</v>
      </c>
      <c r="B12" s="49">
        <v>48725</v>
      </c>
      <c r="C12" s="49">
        <v>48062</v>
      </c>
      <c r="D12" s="49">
        <v>34609</v>
      </c>
      <c r="E12" s="49">
        <v>32062</v>
      </c>
      <c r="F12" s="49">
        <v>20093</v>
      </c>
      <c r="H12" s="26"/>
      <c r="I12" s="26"/>
      <c r="J12" s="26"/>
      <c r="K12" s="26"/>
      <c r="L12" s="26"/>
      <c r="M12" s="26"/>
      <c r="N12" s="26"/>
    </row>
    <row r="13" spans="1:14" ht="24" customHeight="1">
      <c r="A13" s="112" t="s">
        <v>12</v>
      </c>
      <c r="B13" s="49">
        <v>793427</v>
      </c>
      <c r="C13" s="49">
        <v>707813</v>
      </c>
      <c r="D13" s="49">
        <v>693043</v>
      </c>
      <c r="E13" s="49">
        <v>605158</v>
      </c>
      <c r="F13" s="49">
        <v>589725</v>
      </c>
      <c r="H13" s="26"/>
      <c r="I13" s="26"/>
      <c r="J13" s="26"/>
      <c r="K13" s="26"/>
      <c r="L13" s="26"/>
      <c r="M13" s="26"/>
      <c r="N13" s="26"/>
    </row>
    <row r="14" spans="1:14" ht="24" customHeight="1">
      <c r="A14" s="112" t="s">
        <v>13</v>
      </c>
      <c r="B14" s="49">
        <v>420178</v>
      </c>
      <c r="C14" s="49">
        <v>373168</v>
      </c>
      <c r="D14" s="49">
        <v>314412</v>
      </c>
      <c r="E14" s="49">
        <v>281874</v>
      </c>
      <c r="F14" s="49">
        <v>223944</v>
      </c>
      <c r="H14" s="26"/>
      <c r="I14" s="26"/>
      <c r="J14" s="26"/>
      <c r="K14" s="26"/>
      <c r="L14" s="26"/>
      <c r="M14" s="26"/>
      <c r="N14" s="26"/>
    </row>
    <row r="15" spans="1:14" ht="24" customHeight="1">
      <c r="A15" s="112" t="s">
        <v>14</v>
      </c>
      <c r="B15" s="49">
        <v>22196</v>
      </c>
      <c r="C15" s="49">
        <v>30440</v>
      </c>
      <c r="D15" s="49">
        <v>30997</v>
      </c>
      <c r="E15" s="49">
        <v>27615</v>
      </c>
      <c r="F15" s="49">
        <v>24681</v>
      </c>
      <c r="H15" s="26"/>
      <c r="I15" s="26"/>
      <c r="J15" s="26"/>
      <c r="K15" s="26"/>
      <c r="L15" s="26"/>
      <c r="M15" s="26"/>
      <c r="N15" s="26"/>
    </row>
    <row r="16" spans="1:14" ht="24" customHeight="1">
      <c r="A16" s="112" t="s">
        <v>164</v>
      </c>
      <c r="B16" s="49">
        <v>30</v>
      </c>
      <c r="C16" s="49">
        <v>30</v>
      </c>
      <c r="D16" s="49">
        <v>30</v>
      </c>
      <c r="E16" s="49">
        <v>27</v>
      </c>
      <c r="F16" s="49">
        <v>1095</v>
      </c>
      <c r="H16" s="26"/>
      <c r="I16" s="26"/>
      <c r="J16" s="26"/>
      <c r="K16" s="26"/>
      <c r="L16" s="26"/>
      <c r="M16" s="26"/>
      <c r="N16" s="26"/>
    </row>
    <row r="17" spans="1:14" ht="24" customHeight="1">
      <c r="A17" s="112" t="s">
        <v>127</v>
      </c>
      <c r="B17" s="49">
        <v>21366</v>
      </c>
      <c r="C17" s="49">
        <v>19081</v>
      </c>
      <c r="D17" s="49">
        <v>13340</v>
      </c>
      <c r="E17" s="49">
        <v>77</v>
      </c>
      <c r="F17" s="49">
        <v>388</v>
      </c>
      <c r="H17" s="26"/>
      <c r="I17" s="26"/>
      <c r="J17" s="26"/>
      <c r="K17" s="26"/>
      <c r="L17" s="26"/>
      <c r="M17" s="26"/>
      <c r="N17" s="26"/>
    </row>
    <row r="18" spans="1:14" ht="24" customHeight="1">
      <c r="A18" s="111" t="s">
        <v>15</v>
      </c>
      <c r="B18" s="40">
        <v>258255</v>
      </c>
      <c r="C18" s="40">
        <v>247734</v>
      </c>
      <c r="D18" s="40">
        <v>239610</v>
      </c>
      <c r="E18" s="40">
        <v>246057</v>
      </c>
      <c r="F18" s="40">
        <v>251231</v>
      </c>
      <c r="H18" s="26"/>
      <c r="I18" s="26"/>
      <c r="J18" s="26"/>
      <c r="K18" s="26"/>
      <c r="L18" s="26"/>
      <c r="M18" s="26"/>
      <c r="N18" s="26"/>
    </row>
    <row r="19" spans="1:14" ht="24" customHeight="1">
      <c r="A19" s="106" t="s">
        <v>185</v>
      </c>
      <c r="B19" s="47">
        <f>SUM(B12:B18)</f>
        <v>1564177</v>
      </c>
      <c r="C19" s="47">
        <f>SUM(C12:C18)</f>
        <v>1426328</v>
      </c>
      <c r="D19" s="47">
        <f>SUM(D12:D18)</f>
        <v>1326041</v>
      </c>
      <c r="E19" s="47">
        <f>SUM(E12:E18)</f>
        <v>1192870</v>
      </c>
      <c r="F19" s="47">
        <v>1111157</v>
      </c>
      <c r="H19" s="26"/>
      <c r="I19" s="26"/>
      <c r="J19" s="26"/>
      <c r="K19" s="26"/>
      <c r="L19" s="26"/>
      <c r="M19" s="26"/>
      <c r="N19" s="26"/>
    </row>
    <row r="20" spans="1:14" ht="12.75" customHeight="1">
      <c r="A20" s="39"/>
      <c r="B20" s="39"/>
      <c r="C20" s="39"/>
      <c r="D20" s="39"/>
      <c r="E20" s="39"/>
      <c r="F20" s="39"/>
      <c r="H20" s="26"/>
      <c r="I20" s="26"/>
      <c r="J20" s="26"/>
      <c r="K20" s="26"/>
      <c r="L20" s="26"/>
      <c r="M20" s="26"/>
      <c r="N20" s="26"/>
    </row>
    <row r="21" spans="1:14" ht="24" customHeight="1">
      <c r="A21" s="68"/>
      <c r="B21" s="24"/>
      <c r="C21" s="24"/>
      <c r="D21" s="39"/>
      <c r="E21" s="39"/>
      <c r="F21" s="39"/>
    </row>
    <row r="22" spans="1:14" ht="24" customHeight="1">
      <c r="A22" s="27" t="s">
        <v>3</v>
      </c>
      <c r="B22" s="25"/>
      <c r="C22" s="25"/>
    </row>
    <row r="23" spans="1:14" ht="24" customHeight="1"/>
    <row r="31" spans="1:14" ht="41.25" customHeight="1"/>
  </sheetData>
  <hyperlinks>
    <hyperlink ref="A22" location="Efnisyfirlit!Print_Area" display="Aftur í efnisyfirlit"/>
  </hyperlinks>
  <pageMargins left="0.70866141732283472" right="0.19685039370078741" top="0.74803149606299213" bottom="0.74803149606299213" header="0.31496062992125984" footer="0.19685039370078741"/>
  <pageSetup paperSize="9" scale="94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W36"/>
  <sheetViews>
    <sheetView zoomScaleNormal="100" zoomScaleSheetLayoutView="100" zoomScalePageLayoutView="134" workbookViewId="0">
      <selection activeCell="M6" sqref="M6"/>
    </sheetView>
  </sheetViews>
  <sheetFormatPr defaultColWidth="11.5546875" defaultRowHeight="15"/>
  <cols>
    <col min="1" max="1" width="35.6640625" style="23" customWidth="1"/>
    <col min="2" max="10" width="8.21875" style="23" customWidth="1"/>
    <col min="11" max="16384" width="11.5546875" style="23"/>
  </cols>
  <sheetData>
    <row r="1" spans="1:23" ht="24" customHeight="1">
      <c r="A1" s="45" t="s">
        <v>9</v>
      </c>
      <c r="B1" s="45"/>
      <c r="C1" s="45"/>
      <c r="D1" s="45"/>
      <c r="E1" s="45"/>
      <c r="F1" s="45"/>
      <c r="G1" s="45"/>
      <c r="H1" s="45"/>
      <c r="I1" s="45"/>
      <c r="J1" s="45"/>
    </row>
    <row r="2" spans="1:23" ht="24" customHeight="1" thickBot="1">
      <c r="A2" s="46" t="s">
        <v>5</v>
      </c>
      <c r="B2" s="69" t="s">
        <v>180</v>
      </c>
      <c r="C2" s="69" t="s">
        <v>158</v>
      </c>
      <c r="D2" s="69" t="s">
        <v>133</v>
      </c>
      <c r="E2" s="69" t="s">
        <v>153</v>
      </c>
      <c r="F2" s="69" t="s">
        <v>154</v>
      </c>
      <c r="G2" s="69" t="s">
        <v>155</v>
      </c>
      <c r="H2" s="69" t="s">
        <v>152</v>
      </c>
      <c r="I2" s="69" t="s">
        <v>156</v>
      </c>
      <c r="J2" s="69" t="s">
        <v>157</v>
      </c>
    </row>
    <row r="3" spans="1:23" ht="24" customHeight="1">
      <c r="A3" s="111" t="s">
        <v>165</v>
      </c>
      <c r="B3" s="40">
        <v>89342</v>
      </c>
      <c r="C3" s="40">
        <v>59937</v>
      </c>
      <c r="D3" s="40">
        <v>67604</v>
      </c>
      <c r="E3" s="40">
        <v>111260</v>
      </c>
      <c r="F3" s="40">
        <v>89598</v>
      </c>
      <c r="G3" s="40">
        <v>92440</v>
      </c>
      <c r="H3" s="40">
        <v>69824</v>
      </c>
      <c r="I3" s="40">
        <v>56680</v>
      </c>
      <c r="J3" s="40">
        <v>63990</v>
      </c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</row>
    <row r="4" spans="1:23" ht="24" customHeight="1">
      <c r="A4" s="112" t="s">
        <v>183</v>
      </c>
      <c r="B4" s="49">
        <v>128208</v>
      </c>
      <c r="C4" s="49">
        <v>134183</v>
      </c>
      <c r="D4" s="49">
        <v>119330</v>
      </c>
      <c r="E4" s="49">
        <v>104895</v>
      </c>
      <c r="F4" s="49">
        <v>104758</v>
      </c>
      <c r="G4" s="49">
        <v>116568</v>
      </c>
      <c r="H4" s="49">
        <v>115262</v>
      </c>
      <c r="I4" s="49">
        <v>96786</v>
      </c>
      <c r="J4" s="49">
        <v>84830</v>
      </c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</row>
    <row r="5" spans="1:23" ht="24" customHeight="1">
      <c r="A5" s="112" t="s">
        <v>184</v>
      </c>
      <c r="B5" s="49">
        <v>35111</v>
      </c>
      <c r="C5" s="49">
        <v>31811</v>
      </c>
      <c r="D5" s="49">
        <v>26808</v>
      </c>
      <c r="E5" s="49">
        <v>25445</v>
      </c>
      <c r="F5" s="49">
        <v>26794</v>
      </c>
      <c r="G5" s="49">
        <v>25923</v>
      </c>
      <c r="H5" s="49">
        <v>30019</v>
      </c>
      <c r="I5" s="49">
        <v>29150</v>
      </c>
      <c r="J5" s="49">
        <v>27658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</row>
    <row r="6" spans="1:23" ht="24" customHeight="1">
      <c r="A6" s="112" t="s">
        <v>109</v>
      </c>
      <c r="B6" s="49">
        <v>64245</v>
      </c>
      <c r="C6" s="49">
        <v>55234</v>
      </c>
      <c r="D6" s="49">
        <v>48073</v>
      </c>
      <c r="E6" s="49">
        <v>80324</v>
      </c>
      <c r="F6" s="49">
        <v>56394</v>
      </c>
      <c r="G6" s="49">
        <v>69740</v>
      </c>
      <c r="H6" s="49">
        <v>47929</v>
      </c>
      <c r="I6" s="49">
        <v>71222</v>
      </c>
      <c r="J6" s="49">
        <v>71812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ht="24" customHeight="1">
      <c r="A7" s="112" t="s">
        <v>110</v>
      </c>
      <c r="B7" s="49">
        <v>1328031</v>
      </c>
      <c r="C7" s="49">
        <v>1287448</v>
      </c>
      <c r="D7" s="49">
        <v>1273426</v>
      </c>
      <c r="E7" s="49">
        <v>1255393</v>
      </c>
      <c r="F7" s="49">
        <v>1198210</v>
      </c>
      <c r="G7" s="49">
        <v>1190536</v>
      </c>
      <c r="H7" s="49">
        <v>1140184</v>
      </c>
      <c r="I7" s="49">
        <v>1136804</v>
      </c>
      <c r="J7" s="49">
        <v>1130915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ht="24" customHeight="1">
      <c r="A8" s="112" t="s">
        <v>10</v>
      </c>
      <c r="B8" s="49">
        <v>31147</v>
      </c>
      <c r="C8" s="49">
        <v>30913</v>
      </c>
      <c r="D8" s="49">
        <v>27298</v>
      </c>
      <c r="E8" s="49">
        <v>31268</v>
      </c>
      <c r="F8" s="49">
        <v>23913</v>
      </c>
      <c r="G8" s="49">
        <v>26851</v>
      </c>
      <c r="H8" s="49">
        <v>22088</v>
      </c>
      <c r="I8" s="49">
        <v>23476</v>
      </c>
      <c r="J8" s="49">
        <v>22348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ht="24" customHeight="1">
      <c r="A9" s="112" t="s">
        <v>108</v>
      </c>
      <c r="B9" s="49">
        <v>1213</v>
      </c>
      <c r="C9" s="49">
        <v>1426</v>
      </c>
      <c r="D9" s="49">
        <v>1638</v>
      </c>
      <c r="E9" s="49">
        <v>1680</v>
      </c>
      <c r="F9" s="49">
        <v>1443</v>
      </c>
      <c r="G9" s="49">
        <v>1130</v>
      </c>
      <c r="H9" s="49">
        <v>1022</v>
      </c>
      <c r="I9" s="49">
        <v>1144</v>
      </c>
      <c r="J9" s="49">
        <v>1282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ht="24" customHeight="1">
      <c r="A10" s="106" t="s">
        <v>171</v>
      </c>
      <c r="B10" s="47">
        <v>1677297</v>
      </c>
      <c r="C10" s="47">
        <v>1600952</v>
      </c>
      <c r="D10" s="47">
        <v>1564177</v>
      </c>
      <c r="E10" s="47">
        <v>1610265</v>
      </c>
      <c r="F10" s="47">
        <v>1501110</v>
      </c>
      <c r="G10" s="47">
        <v>1523188</v>
      </c>
      <c r="H10" s="47">
        <v>1426328</v>
      </c>
      <c r="I10" s="47">
        <v>1415262</v>
      </c>
      <c r="J10" s="47">
        <v>1402835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ht="24" customHeight="1">
      <c r="A11" s="44"/>
      <c r="B11" s="42"/>
      <c r="C11" s="42"/>
      <c r="D11" s="42"/>
      <c r="E11" s="42"/>
      <c r="F11" s="42"/>
      <c r="G11" s="42"/>
      <c r="H11" s="42"/>
      <c r="I11" s="42"/>
      <c r="J11" s="42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ht="24" customHeight="1">
      <c r="A12" s="112" t="s">
        <v>163</v>
      </c>
      <c r="B12" s="49">
        <v>40312</v>
      </c>
      <c r="C12" s="49">
        <v>40932</v>
      </c>
      <c r="D12" s="49">
        <v>48725</v>
      </c>
      <c r="E12" s="49">
        <v>47654</v>
      </c>
      <c r="F12" s="49">
        <v>37226</v>
      </c>
      <c r="G12" s="49">
        <v>41495</v>
      </c>
      <c r="H12" s="49">
        <v>48062</v>
      </c>
      <c r="I12" s="49">
        <v>47860</v>
      </c>
      <c r="J12" s="49">
        <v>34430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</row>
    <row r="13" spans="1:23" ht="24" customHeight="1">
      <c r="A13" s="112" t="s">
        <v>12</v>
      </c>
      <c r="B13" s="49">
        <v>842624</v>
      </c>
      <c r="C13" s="49">
        <v>794252</v>
      </c>
      <c r="D13" s="49">
        <v>793427</v>
      </c>
      <c r="E13" s="49">
        <v>813784</v>
      </c>
      <c r="F13" s="49">
        <v>758790</v>
      </c>
      <c r="G13" s="49">
        <v>755160</v>
      </c>
      <c r="H13" s="49">
        <v>707813</v>
      </c>
      <c r="I13" s="49">
        <v>703762</v>
      </c>
      <c r="J13" s="49">
        <v>697898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ht="24" customHeight="1">
      <c r="A14" s="112" t="s">
        <v>13</v>
      </c>
      <c r="B14" s="49">
        <v>456688</v>
      </c>
      <c r="C14" s="49">
        <v>452709</v>
      </c>
      <c r="D14" s="49">
        <v>420178</v>
      </c>
      <c r="E14" s="49">
        <v>438309</v>
      </c>
      <c r="F14" s="49">
        <v>408097</v>
      </c>
      <c r="G14" s="49">
        <v>412591</v>
      </c>
      <c r="H14" s="49">
        <v>373168</v>
      </c>
      <c r="I14" s="49">
        <v>366337</v>
      </c>
      <c r="J14" s="49">
        <v>377680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ht="24" customHeight="1">
      <c r="A15" s="112" t="s">
        <v>14</v>
      </c>
      <c r="B15" s="49">
        <v>48883</v>
      </c>
      <c r="C15" s="49">
        <v>30795</v>
      </c>
      <c r="D15" s="49">
        <v>22196</v>
      </c>
      <c r="E15" s="49">
        <v>40096</v>
      </c>
      <c r="F15" s="49">
        <v>30993</v>
      </c>
      <c r="G15" s="49">
        <v>48427</v>
      </c>
      <c r="H15" s="49">
        <v>30440</v>
      </c>
      <c r="I15" s="49">
        <v>39980</v>
      </c>
      <c r="J15" s="49">
        <v>37768</v>
      </c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ht="24" customHeight="1">
      <c r="A16" s="112" t="s">
        <v>164</v>
      </c>
      <c r="B16" s="49">
        <v>30</v>
      </c>
      <c r="C16" s="49">
        <v>30</v>
      </c>
      <c r="D16" s="49">
        <v>30</v>
      </c>
      <c r="E16" s="49">
        <v>30</v>
      </c>
      <c r="F16" s="49">
        <v>30</v>
      </c>
      <c r="G16" s="49">
        <v>30</v>
      </c>
      <c r="H16" s="49">
        <v>30</v>
      </c>
      <c r="I16" s="49">
        <v>30</v>
      </c>
      <c r="J16" s="49">
        <v>30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3" ht="24" customHeight="1">
      <c r="A17" s="112" t="s">
        <v>127</v>
      </c>
      <c r="B17" s="49">
        <v>20889</v>
      </c>
      <c r="C17" s="49">
        <v>20850</v>
      </c>
      <c r="D17" s="49">
        <v>21366</v>
      </c>
      <c r="E17" s="49">
        <v>21959</v>
      </c>
      <c r="F17" s="49">
        <v>21527</v>
      </c>
      <c r="G17" s="49">
        <v>21379</v>
      </c>
      <c r="H17" s="49">
        <v>19081</v>
      </c>
      <c r="I17" s="49">
        <v>13433</v>
      </c>
      <c r="J17" s="49">
        <v>14417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</row>
    <row r="18" spans="1:23" ht="24" customHeight="1">
      <c r="A18" s="112" t="s">
        <v>15</v>
      </c>
      <c r="B18" s="49">
        <v>267871</v>
      </c>
      <c r="C18" s="49">
        <v>261384</v>
      </c>
      <c r="D18" s="49">
        <v>258255</v>
      </c>
      <c r="E18" s="49">
        <v>248433</v>
      </c>
      <c r="F18" s="49">
        <v>244447</v>
      </c>
      <c r="G18" s="49">
        <v>244106</v>
      </c>
      <c r="H18" s="49">
        <v>247734</v>
      </c>
      <c r="I18" s="49">
        <v>243860</v>
      </c>
      <c r="J18" s="49">
        <v>240612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</row>
    <row r="19" spans="1:23" ht="24" customHeight="1">
      <c r="A19" s="106" t="s">
        <v>185</v>
      </c>
      <c r="B19" s="47">
        <v>1677297</v>
      </c>
      <c r="C19" s="47">
        <v>1600952</v>
      </c>
      <c r="D19" s="47">
        <v>1564177</v>
      </c>
      <c r="E19" s="47">
        <v>1610265</v>
      </c>
      <c r="F19" s="47">
        <v>1501110</v>
      </c>
      <c r="G19" s="47">
        <v>1523188</v>
      </c>
      <c r="H19" s="47">
        <v>1426328</v>
      </c>
      <c r="I19" s="47">
        <v>1415262</v>
      </c>
      <c r="J19" s="47">
        <v>1402835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</row>
    <row r="20" spans="1:23" ht="15" customHeight="1"/>
    <row r="21" spans="1:23" ht="24" customHeight="1" thickBot="1">
      <c r="A21" s="68"/>
      <c r="B21" s="24"/>
      <c r="C21" s="24"/>
      <c r="D21" s="24"/>
      <c r="E21" s="24"/>
      <c r="F21" s="24"/>
      <c r="G21" s="24"/>
      <c r="H21" s="24"/>
      <c r="I21" s="24"/>
      <c r="J21" s="24"/>
    </row>
    <row r="22" spans="1:23" ht="24" customHeight="1" thickBot="1">
      <c r="A22" s="20" t="s">
        <v>3</v>
      </c>
      <c r="B22" s="25"/>
      <c r="C22" s="25"/>
      <c r="D22" s="25"/>
      <c r="E22" s="25"/>
      <c r="F22" s="25"/>
      <c r="G22" s="25"/>
      <c r="H22" s="25"/>
      <c r="I22" s="25"/>
      <c r="J22" s="25"/>
    </row>
    <row r="23" spans="1:23" ht="24" customHeight="1"/>
    <row r="31" spans="1:23" ht="41.25" customHeight="1"/>
    <row r="36" spans="5:5">
      <c r="E36" s="23" t="s">
        <v>118</v>
      </c>
    </row>
  </sheetData>
  <hyperlinks>
    <hyperlink ref="A22" location="Efnisyfirlit!Print_Area" display="Aftur í efnisyfirlit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2021-07-20T09:02:21Z</cp:lastPrinted>
  <dcterms:created xsi:type="dcterms:W3CDTF">2016-05-06T09:03:52Z</dcterms:created>
  <dcterms:modified xsi:type="dcterms:W3CDTF">2021-07-21T13:29:16Z</dcterms:modified>
</cp:coreProperties>
</file>